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156" windowWidth="15480" windowHeight="9468" tabRatio="807"/>
  </bookViews>
  <sheets>
    <sheet name="PNR" sheetId="6" r:id="rId1"/>
    <sheet name="Entgelt" sheetId="5" r:id="rId2"/>
    <sheet name="Azubi" sheetId="3" r:id="rId3"/>
    <sheet name="Noten" sheetId="7" r:id="rId4"/>
    <sheet name="C1 " sheetId="33" r:id="rId5"/>
    <sheet name="D2" sheetId="25" r:id="rId6"/>
    <sheet name="E3" sheetId="17" r:id="rId7"/>
    <sheet name="F4" sheetId="9" r:id="rId8"/>
    <sheet name="G5" sheetId="28" r:id="rId9"/>
    <sheet name="H6" sheetId="38" r:id="rId10"/>
    <sheet name="K7" sheetId="39" r:id="rId11"/>
    <sheet name="PNR-A1" sheetId="35" r:id="rId12"/>
    <sheet name="PNR-B2" sheetId="40" r:id="rId13"/>
    <sheet name="PNR-C3" sheetId="42" r:id="rId14"/>
    <sheet name="PNR-D4" sheetId="41" r:id="rId15"/>
  </sheets>
  <calcPr calcId="145621"/>
</workbook>
</file>

<file path=xl/calcChain.xml><?xml version="1.0" encoding="utf-8"?>
<calcChain xmlns="http://schemas.openxmlformats.org/spreadsheetml/2006/main">
  <c r="C8" i="41" l="1"/>
  <c r="C9" i="41"/>
  <c r="C6" i="41"/>
  <c r="C14" i="41"/>
  <c r="C13" i="41"/>
  <c r="C10" i="41"/>
  <c r="C11" i="41"/>
  <c r="C12" i="41"/>
  <c r="C17" i="41"/>
  <c r="C7" i="41"/>
  <c r="C15" i="41"/>
  <c r="C16" i="41"/>
  <c r="C4" i="41"/>
  <c r="C5" i="41"/>
  <c r="D8" i="41"/>
  <c r="D9" i="41"/>
  <c r="D6" i="41"/>
  <c r="D14" i="41"/>
  <c r="D13" i="41"/>
  <c r="D10" i="41"/>
  <c r="D11" i="41"/>
  <c r="D12" i="41"/>
  <c r="D17" i="41"/>
  <c r="D7" i="41"/>
  <c r="D15" i="41"/>
  <c r="D16" i="41"/>
  <c r="D4" i="41"/>
  <c r="D5" i="41"/>
  <c r="C5" i="42"/>
  <c r="C6" i="42"/>
  <c r="C7" i="42"/>
  <c r="C8" i="42"/>
  <c r="C9" i="42"/>
  <c r="C10" i="42"/>
  <c r="C11" i="42"/>
  <c r="C12" i="42"/>
  <c r="C13" i="42"/>
  <c r="C14" i="42"/>
  <c r="C15" i="42"/>
  <c r="C16" i="42"/>
  <c r="C17" i="42"/>
  <c r="C18" i="42"/>
  <c r="C4" i="42"/>
  <c r="B18" i="42"/>
  <c r="B17" i="42"/>
  <c r="B16" i="42"/>
  <c r="B15" i="42"/>
  <c r="B14" i="42"/>
  <c r="B13" i="42"/>
  <c r="B12" i="42"/>
  <c r="B11" i="42"/>
  <c r="B10" i="42"/>
  <c r="B9" i="42"/>
  <c r="B8" i="42"/>
  <c r="B7" i="42"/>
  <c r="B6" i="42"/>
  <c r="B5" i="42"/>
  <c r="B4" i="42"/>
  <c r="C4" i="40"/>
  <c r="B4" i="41"/>
  <c r="B16" i="41"/>
  <c r="B15" i="41"/>
  <c r="B7" i="41"/>
  <c r="B17" i="41"/>
  <c r="B12" i="41"/>
  <c r="B11" i="41"/>
  <c r="B10" i="41"/>
  <c r="B13" i="41"/>
  <c r="B14" i="41"/>
  <c r="B6" i="41"/>
  <c r="B9" i="41"/>
  <c r="B8" i="41"/>
  <c r="B5" i="41"/>
  <c r="B5" i="35"/>
  <c r="B6" i="35"/>
  <c r="B7" i="35"/>
  <c r="B8" i="35"/>
  <c r="B9" i="35"/>
  <c r="B10" i="35"/>
  <c r="B11" i="35"/>
  <c r="B12" i="35"/>
  <c r="B13" i="35"/>
  <c r="B14" i="35"/>
  <c r="B15" i="35"/>
  <c r="B16" i="35"/>
  <c r="B17" i="35"/>
  <c r="B18" i="35"/>
  <c r="B4" i="35"/>
  <c r="D6" i="39"/>
  <c r="D7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C6" i="39"/>
  <c r="C7" i="39"/>
  <c r="C8" i="39"/>
  <c r="C9" i="39"/>
  <c r="C10" i="39"/>
  <c r="C11" i="39"/>
  <c r="C12" i="39"/>
  <c r="C13" i="39"/>
  <c r="C14" i="39"/>
  <c r="C15" i="39"/>
  <c r="C16" i="39"/>
  <c r="C17" i="39"/>
  <c r="C18" i="39"/>
  <c r="C19" i="39"/>
  <c r="C20" i="39"/>
  <c r="C21" i="39"/>
  <c r="B6" i="39"/>
  <c r="B7" i="39"/>
  <c r="B8" i="39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6" i="38"/>
  <c r="B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C6" i="38"/>
  <c r="C7" i="38"/>
  <c r="C8" i="38"/>
  <c r="C9" i="38"/>
  <c r="C10" i="38"/>
  <c r="C11" i="38"/>
  <c r="C12" i="38"/>
  <c r="C13" i="38"/>
  <c r="C14" i="38"/>
  <c r="C15" i="38"/>
  <c r="C16" i="38"/>
  <c r="C17" i="38"/>
  <c r="C18" i="38"/>
  <c r="C19" i="38"/>
  <c r="C20" i="38"/>
  <c r="C21" i="38"/>
  <c r="C22" i="38"/>
  <c r="C5" i="38"/>
  <c r="B5" i="38"/>
  <c r="D5" i="39"/>
  <c r="C5" i="39"/>
  <c r="B5" i="39"/>
  <c r="B8" i="28"/>
  <c r="B9" i="28"/>
  <c r="B10" i="28"/>
  <c r="B11" i="28"/>
  <c r="B12" i="28"/>
  <c r="B13" i="28"/>
  <c r="B14" i="28"/>
  <c r="B15" i="28"/>
  <c r="B16" i="28"/>
  <c r="B17" i="28"/>
  <c r="B18" i="28"/>
  <c r="B19" i="28"/>
  <c r="B20" i="28"/>
  <c r="B21" i="28"/>
  <c r="B22" i="28"/>
  <c r="B23" i="28"/>
  <c r="B24" i="28"/>
  <c r="B7" i="28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6" i="9"/>
  <c r="L19" i="7"/>
  <c r="B18" i="40"/>
  <c r="C18" i="40"/>
  <c r="B4" i="40"/>
  <c r="B5" i="40"/>
  <c r="C5" i="40"/>
  <c r="C6" i="40"/>
  <c r="C15" i="40"/>
  <c r="B6" i="40"/>
  <c r="B15" i="40"/>
  <c r="C7" i="40"/>
  <c r="B7" i="40"/>
  <c r="C10" i="40"/>
  <c r="B10" i="40"/>
  <c r="C16" i="40"/>
  <c r="C8" i="40"/>
  <c r="B8" i="40"/>
  <c r="C11" i="40"/>
  <c r="B11" i="40"/>
  <c r="B17" i="40"/>
  <c r="C17" i="40"/>
  <c r="B16" i="40"/>
  <c r="B9" i="40"/>
  <c r="C9" i="40"/>
  <c r="C12" i="40"/>
  <c r="B12" i="40"/>
  <c r="B13" i="40"/>
  <c r="C13" i="40"/>
  <c r="C14" i="40"/>
  <c r="B14" i="40"/>
</calcChain>
</file>

<file path=xl/sharedStrings.xml><?xml version="1.0" encoding="utf-8"?>
<sst xmlns="http://schemas.openxmlformats.org/spreadsheetml/2006/main" count="445" uniqueCount="212">
  <si>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</si>
  <si>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</si>
  <si>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</si>
  <si>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</si>
  <si>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</si>
  <si>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</si>
  <si>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</si>
  <si>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</si>
  <si>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</si>
  <si>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</si>
  <si>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</si>
  <si>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</si>
  <si>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</si>
  <si>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</si>
  <si>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</si>
  <si>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</si>
  <si>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</si>
  <si>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</si>
  <si>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</si>
  <si>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</si>
  <si>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</si>
  <si>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</si>
  <si>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</si>
  <si>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</si>
  <si>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</si>
  <si>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</si>
  <si>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</si>
  <si>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</si>
  <si>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</si>
  <si>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</si>
  <si>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</si>
  <si>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</si>
  <si>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</si>
  <si>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</si>
  <si>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</si>
  <si>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</si>
  <si>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</si>
  <si>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</si>
  <si>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</si>
  <si>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</si>
  <si>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</si>
  <si>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</si>
  <si>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</si>
  <si>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</si>
  <si>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</si>
  <si>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</si>
  <si>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</si>
  <si>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</si>
  <si>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</si>
  <si>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</si>
  <si>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</si>
  <si>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</si>
  <si>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</si>
  <si>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</si>
  <si>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</si>
  <si>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</si>
  <si>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</si>
  <si>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</si>
  <si>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</si>
  <si>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</si>
  <si>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</si>
  <si>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</si>
  <si>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</si>
  <si>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</si>
  <si>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</si>
  <si>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</si>
  <si>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</si>
  <si>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</si>
  <si>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</si>
  <si>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</si>
  <si>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</si>
  <si>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</si>
  <si>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</si>
  <si>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</si>
  <si>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</si>
  <si>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</si>
  <si>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</si>
  <si>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</si>
  <si>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</si>
  <si>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</si>
  <si>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</si>
  <si>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</si>
  <si>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</si>
  <si>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</si>
  <si>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</si>
  <si>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</si>
  <si>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Entgelttabelle in EUR</t>
  </si>
  <si>
    <t>Ausbildungsvergütungen in EUR</t>
  </si>
  <si>
    <t>Entgeltstufe</t>
  </si>
  <si>
    <t>Monatsentgelt</t>
  </si>
  <si>
    <t>Jahr</t>
  </si>
  <si>
    <t>Index</t>
  </si>
  <si>
    <t>Personalstammdaten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</si>
  <si>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</si>
  <si>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</si>
  <si>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</si>
  <si>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</si>
  <si>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</si>
  <si>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</si>
  <si>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</si>
  <si>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</si>
  <si>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</si>
  <si>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</si>
  <si>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</si>
  <si>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</si>
  <si>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</si>
  <si>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</si>
  <si>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</si>
  <si>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</si>
  <si>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</si>
  <si>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</si>
  <si>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</si>
  <si>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</si>
  <si>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</si>
  <si>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</si>
  <si>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</si>
  <si>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</si>
  <si>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</si>
  <si>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</si>
  <si>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</si>
  <si>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</si>
  <si>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</si>
  <si>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</si>
  <si>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</si>
  <si>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</si>
  <si>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</si>
  <si>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</si>
  <si>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</si>
  <si>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</si>
  <si>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</si>
  <si>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</si>
  <si>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</si>
  <si>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</si>
  <si>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</si>
  <si>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</si>
  <si>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</si>
  <si>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</si>
  <si>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</si>
  <si>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</si>
  <si>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</si>
  <si>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</si>
  <si>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</si>
  <si>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</si>
  <si>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</si>
  <si>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</si>
  <si>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</si>
  <si>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</si>
  <si>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</si>
  <si>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</si>
  <si>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</si>
  <si>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</si>
  <si>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</si>
  <si>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</si>
  <si>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</si>
  <si>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</si>
  <si>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</si>
  <si>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</si>
  <si>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</si>
  <si>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</si>
  <si>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</si>
  <si>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</si>
  <si>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</si>
  <si>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</si>
  <si>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</si>
  <si>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</si>
  <si>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</si>
  <si>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</si>
  <si>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</si>
  <si>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</si>
  <si>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</si>
  <si>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</si>
  <si>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</si>
  <si>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</si>
  <si>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</si>
  <si>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</si>
  <si>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</si>
  <si>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</si>
  <si>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</si>
  <si>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</si>
  <si>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</si>
  <si>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</si>
  <si>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</si>
  <si>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</si>
  <si>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</si>
  <si>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</si>
  <si>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</si>
  <si>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</si>
  <si>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</si>
  <si>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</si>
  <si>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</si>
  <si>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</si>
  <si>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Auszubildende - Stammdaten</t>
  </si>
  <si>
    <t>Harald</t>
  </si>
  <si>
    <t>Thalman</t>
  </si>
  <si>
    <t>Wellmer</t>
  </si>
  <si>
    <t>Schuberg</t>
  </si>
  <si>
    <t>Nauen</t>
  </si>
  <si>
    <t>Anita</t>
  </si>
  <si>
    <t>Fughagen</t>
  </si>
  <si>
    <t>PNR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</si>
  <si>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</si>
  <si>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</si>
  <si>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</si>
  <si>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</si>
  <si>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</si>
  <si>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</si>
  <si>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</si>
  <si>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</si>
  <si>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Tabelle A</t>
  </si>
  <si>
    <t>Tabelle B</t>
  </si>
  <si>
    <t>Tabelle C</t>
  </si>
  <si>
    <t>Tabelle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</si>
</sst>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1]_-;\-* #,##0.00\ [$€-1]_-;_-* &quot;-&quot;??\ [$€-1]_-"/>
    <numFmt numFmtId="165" formatCode="_-* #,##0.00\ &quot;DM&quot;_-;\-* #,##0.00\ &quot;DM&quot;_-;_-* &quot;-&quot;??\ &quot;DM&quot;_-;_-@_-"/>
  </numFmts>
  <fonts count="7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164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105">
    <xf numFmtId="0" fontId="0" fillId="0" borderId="0" xfId="0"/>
    <xf numFmtId="0" fontId="0" fillId="0" borderId="1" xfId="0" applyFill="1" applyBorder="1" applyAlignment="1">
      <alignment horizontal="left" wrapText="1"/>
    </xf>
    <xf numFmtId="0" fontId="1" fillId="0" borderId="0" xfId="24" applyFont="1"/>
    <xf numFmtId="0" fontId="1" fillId="0" borderId="2" xfId="22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 wrapText="1"/>
    </xf>
    <xf numFmtId="0" fontId="1" fillId="0" borderId="0" xfId="24" applyFont="1" applyBorder="1" applyAlignment="1">
      <alignment horizontal="center" vertical="center" wrapText="1"/>
    </xf>
    <xf numFmtId="0" fontId="1" fillId="0" borderId="2" xfId="24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/>
    </xf>
    <xf numFmtId="0" fontId="1" fillId="0" borderId="2" xfId="24" applyNumberFormat="1" applyFont="1" applyBorder="1" applyAlignment="1">
      <alignment horizontal="left"/>
    </xf>
    <xf numFmtId="0" fontId="1" fillId="0" borderId="2" xfId="24" applyNumberFormat="1" applyFont="1" applyBorder="1"/>
    <xf numFmtId="0" fontId="1" fillId="0" borderId="0" xfId="24" applyNumberFormat="1" applyFont="1" applyBorder="1"/>
    <xf numFmtId="2" fontId="1" fillId="0" borderId="2" xfId="24" applyNumberFormat="1" applyFont="1" applyBorder="1"/>
    <xf numFmtId="10" fontId="1" fillId="0" borderId="0" xfId="20" applyNumberFormat="1" applyFont="1"/>
    <xf numFmtId="0" fontId="1" fillId="0" borderId="0" xfId="23" applyFont="1" applyBorder="1" applyAlignment="1">
      <alignment horizontal="left"/>
    </xf>
    <xf numFmtId="0" fontId="1" fillId="0" borderId="0" xfId="23" applyFont="1" applyBorder="1" applyAlignment="1"/>
    <xf numFmtId="0" fontId="1" fillId="0" borderId="0" xfId="23" applyFont="1" applyAlignment="1">
      <alignment horizontal="left"/>
    </xf>
    <xf numFmtId="14" fontId="1" fillId="0" borderId="0" xfId="23" applyNumberFormat="1" applyFont="1" applyBorder="1" applyAlignment="1"/>
    <xf numFmtId="14" fontId="1" fillId="0" borderId="0" xfId="23" applyNumberFormat="1" applyFont="1" applyBorder="1" applyAlignment="1">
      <alignment horizontal="center"/>
    </xf>
    <xf numFmtId="0" fontId="1" fillId="0" borderId="0" xfId="23" applyFont="1" applyAlignment="1">
      <alignment vertical="center"/>
    </xf>
    <xf numFmtId="0" fontId="1" fillId="0" borderId="0" xfId="23" applyNumberFormat="1" applyFont="1" applyFill="1" applyAlignment="1">
      <alignment horizontal="left"/>
    </xf>
    <xf numFmtId="0" fontId="1" fillId="0" borderId="0" xfId="23" applyFont="1" applyFill="1" applyBorder="1" applyAlignment="1"/>
    <xf numFmtId="14" fontId="1" fillId="0" borderId="0" xfId="23" applyNumberFormat="1" applyFont="1" applyFill="1" applyBorder="1" applyAlignment="1"/>
    <xf numFmtId="14" fontId="1" fillId="0" borderId="0" xfId="23" applyNumberFormat="1" applyFont="1" applyAlignment="1">
      <alignment vertical="center"/>
    </xf>
    <xf numFmtId="14" fontId="1" fillId="0" borderId="0" xfId="23" applyNumberFormat="1" applyFont="1" applyAlignment="1">
      <alignment horizontal="center" vertical="center"/>
    </xf>
    <xf numFmtId="0" fontId="1" fillId="0" borderId="0" xfId="22" applyFont="1" applyFill="1" applyBorder="1" applyAlignment="1">
      <alignment horizontal="center"/>
    </xf>
    <xf numFmtId="0" fontId="1" fillId="0" borderId="0" xfId="22" applyFont="1" applyBorder="1" applyAlignment="1">
      <alignment horizontal="center"/>
    </xf>
    <xf numFmtId="14" fontId="1" fillId="0" borderId="0" xfId="23" applyNumberFormat="1" applyFont="1" applyFill="1" applyAlignment="1"/>
    <xf numFmtId="0" fontId="1" fillId="0" borderId="0" xfId="22" applyFont="1" applyFill="1" applyAlignment="1">
      <alignment horizontal="center"/>
    </xf>
    <xf numFmtId="0" fontId="1" fillId="0" borderId="0" xfId="23" applyFont="1" applyAlignment="1">
      <alignment horizontal="center" vertical="center"/>
    </xf>
    <xf numFmtId="0" fontId="1" fillId="0" borderId="0" xfId="0" applyFont="1" applyAlignment="1" applyProtection="1"/>
    <xf numFmtId="49" fontId="1" fillId="0" borderId="0" xfId="0" applyNumberFormat="1" applyFont="1" applyAlignment="1" applyProtection="1">
      <alignment horizontal="center"/>
    </xf>
    <xf numFmtId="0" fontId="1" fillId="0" borderId="2" xfId="0" applyFont="1" applyFill="1" applyBorder="1" applyAlignment="1" applyProtection="1">
      <alignment horizontal="left" vertical="center"/>
      <protection hidden="1"/>
    </xf>
    <xf numFmtId="49" fontId="1" fillId="0" borderId="2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Border="1" applyAlignment="1">
      <alignment horizontal="left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1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0" xfId="0" applyNumberFormat="1" applyFont="1" applyFill="1" applyAlignment="1" applyProtection="1"/>
    <xf numFmtId="0" fontId="1" fillId="0" borderId="0" xfId="0" applyFont="1" applyBorder="1" applyAlignment="1">
      <alignment horizontal="center" vertical="center"/>
    </xf>
    <xf numFmtId="0" fontId="1" fillId="0" borderId="0" xfId="23" applyNumberFormat="1" applyFont="1" applyBorder="1" applyAlignment="1">
      <alignment horizontal="left"/>
    </xf>
    <xf numFmtId="0" fontId="1" fillId="0" borderId="0" xfId="23" applyNumberFormat="1" applyFont="1" applyBorder="1" applyAlignment="1"/>
    <xf numFmtId="0" fontId="1" fillId="0" borderId="0" xfId="23" applyNumberFormat="1" applyFont="1" applyBorder="1" applyAlignment="1">
      <alignment horizontal="center"/>
    </xf>
    <xf numFmtId="0" fontId="1" fillId="0" borderId="0" xfId="23" applyNumberFormat="1" applyFont="1" applyBorder="1" applyAlignment="1">
      <alignment vertical="top" wrapText="1"/>
    </xf>
    <xf numFmtId="0" fontId="1" fillId="0" borderId="0" xfId="23" applyNumberFormat="1" applyFont="1" applyFill="1" applyBorder="1" applyAlignment="1"/>
    <xf numFmtId="0" fontId="1" fillId="0" borderId="0" xfId="23" applyNumberFormat="1" applyFont="1" applyFill="1" applyBorder="1" applyAlignment="1">
      <alignment horizontal="center"/>
    </xf>
    <xf numFmtId="0" fontId="1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0" fillId="0" borderId="0" xfId="23" applyNumberFormat="1" applyFont="1" applyFill="1" applyBorder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3" applyNumberFormat="1" applyFont="1" applyBorder="1" applyAlignment="1"/>
    <xf numFmtId="0" fontId="1" fillId="0" borderId="0" xfId="0" applyNumberFormat="1" applyFont="1" applyBorder="1"/>
    <xf numFmtId="0" fontId="0" fillId="0" borderId="0" xfId="23" applyNumberFormat="1" applyFont="1" applyBorder="1" applyAlignment="1">
      <alignment horizontal="left"/>
    </xf>
    <xf numFmtId="0" fontId="1" fillId="0" borderId="0" xfId="23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1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1" fillId="0" borderId="1" xfId="23" applyFont="1" applyBorder="1" applyAlignment="1">
      <alignment horizontal="left" wrapText="1"/>
    </xf>
    <xf numFmtId="14" fontId="1" fillId="0" borderId="1" xfId="23" applyNumberFormat="1" applyFont="1" applyFill="1" applyBorder="1" applyAlignment="1">
      <alignment horizontal="left" wrapText="1"/>
    </xf>
    <xf numFmtId="0" fontId="1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0" fillId="0" borderId="3" xfId="23" applyNumberFormat="1" applyFont="1" applyFill="1" applyBorder="1" applyAlignment="1">
      <alignment horizontal="left" wrapText="1"/>
    </xf>
    <xf numFmtId="0" fontId="0" fillId="0" borderId="3" xfId="23" applyNumberFormat="1" applyFont="1" applyFill="1" applyBorder="1" applyAlignment="1">
      <alignment horizontal="center" wrapText="1"/>
    </xf>
    <xf numFmtId="0" fontId="1" fillId="0" borderId="3" xfId="23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vertical="center"/>
    </xf>
    <xf numFmtId="0" fontId="1" fillId="0" borderId="1" xfId="0" applyFont="1" applyBorder="1" applyAlignment="1"/>
    <xf numFmtId="0" fontId="1" fillId="0" borderId="0" xfId="0" applyFont="1" applyAlignment="1"/>
    <xf numFmtId="0" fontId="0" fillId="0" borderId="1" xfId="0" applyFont="1" applyFill="1" applyBorder="1" applyAlignment="1">
      <alignment wrapText="1"/>
    </xf>
    <xf numFmtId="0" fontId="0" fillId="0" borderId="1" xfId="0" applyFont="1" applyBorder="1" applyAlignment="1"/>
    <xf numFmtId="0" fontId="1" fillId="0" borderId="0" xfId="0" applyNumberFormat="1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right" vertical="center" indent="2"/>
    </xf>
    <xf numFmtId="0" fontId="0" fillId="0" borderId="1" xfId="0" applyBorder="1" applyAlignment="1">
      <alignment wrapText="1"/>
    </xf>
    <xf numFmtId="0" fontId="0" fillId="0" borderId="0" xfId="0" applyFont="1" applyFill="1" applyAlignment="1" applyProtection="1"/>
    <xf numFmtId="0" fontId="1" fillId="0" borderId="1" xfId="23" applyNumberFormat="1" applyFont="1" applyBorder="1" applyAlignment="1">
      <alignment horizontal="center"/>
    </xf>
  </cellXfs>
  <cellStyles count="2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Euro" xfId="19"/>
    <cellStyle name="Prozent 2" xfId="20"/>
    <cellStyle name="Prozent 3" xfId="21"/>
    <cellStyle name="Standard" xfId="0" builtinId="0"/>
    <cellStyle name="Standard 2" xfId="22"/>
    <cellStyle name="Standard 2 2" xfId="23"/>
    <cellStyle name="Standard 3" xfId="24"/>
    <cellStyle name="Währung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tabSelected="1" zoomScaleNormal="100" workbookViewId="0"/>
  </sheetViews>
  <sheetFormatPr baseColWidth="10" defaultColWidth="8.109375" defaultRowHeight="13.2" x14ac:dyDescent="0.25"/>
  <cols>
    <col min="1" max="1" width="10.88671875" style="18" customWidth="1"/>
    <col min="2" max="2" width="13.88671875" style="18" bestFit="1" customWidth="1"/>
    <col min="3" max="3" width="10.5546875" style="18" bestFit="1" customWidth="1"/>
    <col min="4" max="4" width="11.33203125" style="18" bestFit="1" customWidth="1"/>
    <col min="5" max="5" width="11.33203125" style="18" customWidth="1"/>
    <col min="6" max="6" width="11.33203125" style="28" customWidth="1"/>
    <col min="7" max="7" width="8.109375" style="18" bestFit="1" customWidth="1"/>
    <col min="8" max="249" width="11.44140625" style="18" customWidth="1"/>
    <col min="250" max="250" width="10.88671875" style="18" customWidth="1"/>
    <col min="251" max="251" width="13.88671875" style="18" bestFit="1" customWidth="1"/>
    <col min="252" max="252" width="10.5546875" style="18" bestFit="1" customWidth="1"/>
    <col min="253" max="253" width="11.33203125" style="18" bestFit="1" customWidth="1"/>
    <col min="254" max="255" width="11.33203125" style="18" customWidth="1"/>
    <col min="256" max="16384" width="8.109375" style="18"/>
  </cols>
  <sheetData>
    <row r="1" spans="1:7" s="14" customFormat="1" x14ac:dyDescent="0.25">
      <c r="A1" s="13" t="s">
        <v>92</v>
      </c>
    </row>
    <row r="2" spans="1:7" s="14" customFormat="1" x14ac:dyDescent="0.25">
      <c r="A2" s="15"/>
      <c r="E2" s="16"/>
      <c r="F2" s="17"/>
    </row>
    <row r="3" spans="1:7" ht="26.4" x14ac:dyDescent="0.25">
      <c r="A3" s="75" t="s">
        <v>93</v>
      </c>
      <c r="B3" s="75" t="s">
        <v>74</v>
      </c>
      <c r="C3" s="75" t="s">
        <v>75</v>
      </c>
      <c r="D3" s="75" t="s">
        <v>94</v>
      </c>
      <c r="E3" s="76" t="s">
        <v>95</v>
      </c>
      <c r="F3" s="76" t="s">
        <v>80</v>
      </c>
      <c r="G3" s="77" t="s">
        <v>96</v>
      </c>
    </row>
    <row r="4" spans="1:7" x14ac:dyDescent="0.25">
      <c r="A4" s="19">
        <v>103</v>
      </c>
      <c r="B4" s="20" t="s">
        <v>101</v>
      </c>
      <c r="C4" s="20" t="s">
        <v>102</v>
      </c>
      <c r="D4" s="21">
        <v>31290</v>
      </c>
      <c r="E4" s="22">
        <v>40909</v>
      </c>
      <c r="F4" s="23" t="s">
        <v>76</v>
      </c>
      <c r="G4" s="24">
        <v>1</v>
      </c>
    </row>
    <row r="5" spans="1:7" x14ac:dyDescent="0.25">
      <c r="A5" s="19">
        <v>111</v>
      </c>
      <c r="B5" s="20" t="s">
        <v>116</v>
      </c>
      <c r="C5" s="20" t="s">
        <v>108</v>
      </c>
      <c r="D5" s="21">
        <v>30768</v>
      </c>
      <c r="E5" s="22">
        <v>37865</v>
      </c>
      <c r="F5" s="23" t="s">
        <v>76</v>
      </c>
      <c r="G5" s="24">
        <v>1</v>
      </c>
    </row>
    <row r="6" spans="1:7" x14ac:dyDescent="0.25">
      <c r="A6" s="19">
        <v>118</v>
      </c>
      <c r="B6" s="20" t="s">
        <v>129</v>
      </c>
      <c r="C6" s="20" t="s">
        <v>130</v>
      </c>
      <c r="D6" s="21">
        <v>33513</v>
      </c>
      <c r="E6" s="22">
        <v>40422</v>
      </c>
      <c r="F6" s="23" t="s">
        <v>76</v>
      </c>
      <c r="G6" s="24">
        <v>2</v>
      </c>
    </row>
    <row r="7" spans="1:7" x14ac:dyDescent="0.25">
      <c r="A7" s="19">
        <v>106</v>
      </c>
      <c r="B7" s="20" t="s">
        <v>107</v>
      </c>
      <c r="C7" s="20" t="s">
        <v>108</v>
      </c>
      <c r="D7" s="21">
        <v>33476</v>
      </c>
      <c r="E7" s="22">
        <v>40544</v>
      </c>
      <c r="F7" s="23" t="s">
        <v>76</v>
      </c>
      <c r="G7" s="24">
        <v>3</v>
      </c>
    </row>
    <row r="8" spans="1:7" s="20" customFormat="1" x14ac:dyDescent="0.25">
      <c r="A8" s="19">
        <v>126</v>
      </c>
      <c r="B8" s="20" t="s">
        <v>141</v>
      </c>
      <c r="C8" s="20" t="s">
        <v>38</v>
      </c>
      <c r="D8" s="21">
        <v>33010</v>
      </c>
      <c r="E8" s="22">
        <v>40360</v>
      </c>
      <c r="F8" s="23" t="s">
        <v>76</v>
      </c>
      <c r="G8" s="27">
        <v>3</v>
      </c>
    </row>
    <row r="9" spans="1:7" x14ac:dyDescent="0.25">
      <c r="A9" s="19">
        <v>122</v>
      </c>
      <c r="B9" s="20" t="s">
        <v>70</v>
      </c>
      <c r="C9" s="20" t="s">
        <v>73</v>
      </c>
      <c r="D9" s="21">
        <v>32072</v>
      </c>
      <c r="E9" s="22">
        <v>39326</v>
      </c>
      <c r="F9" s="23" t="s">
        <v>76</v>
      </c>
      <c r="G9" s="24">
        <v>4</v>
      </c>
    </row>
    <row r="10" spans="1:7" x14ac:dyDescent="0.25">
      <c r="A10" s="19">
        <v>117</v>
      </c>
      <c r="B10" s="20" t="s">
        <v>127</v>
      </c>
      <c r="C10" s="20" t="s">
        <v>128</v>
      </c>
      <c r="D10" s="21">
        <v>31118</v>
      </c>
      <c r="E10" s="22">
        <v>38961</v>
      </c>
      <c r="F10" s="23" t="s">
        <v>76</v>
      </c>
      <c r="G10" s="24">
        <v>5</v>
      </c>
    </row>
    <row r="11" spans="1:7" x14ac:dyDescent="0.25">
      <c r="A11" s="19">
        <v>120</v>
      </c>
      <c r="B11" s="20" t="s">
        <v>132</v>
      </c>
      <c r="C11" s="20" t="s">
        <v>133</v>
      </c>
      <c r="D11" s="21">
        <v>31662</v>
      </c>
      <c r="E11" s="22">
        <v>39326</v>
      </c>
      <c r="F11" s="23" t="s">
        <v>76</v>
      </c>
      <c r="G11" s="24">
        <v>5</v>
      </c>
    </row>
    <row r="12" spans="1:7" x14ac:dyDescent="0.25">
      <c r="A12" s="19">
        <v>123</v>
      </c>
      <c r="B12" s="20" t="s">
        <v>136</v>
      </c>
      <c r="C12" s="20" t="s">
        <v>137</v>
      </c>
      <c r="D12" s="21">
        <v>33075</v>
      </c>
      <c r="E12" s="22">
        <v>40787</v>
      </c>
      <c r="F12" s="23" t="s">
        <v>76</v>
      </c>
      <c r="G12" s="24">
        <v>5</v>
      </c>
    </row>
    <row r="13" spans="1:7" x14ac:dyDescent="0.25">
      <c r="A13" s="19">
        <v>128</v>
      </c>
      <c r="B13" s="20" t="s">
        <v>144</v>
      </c>
      <c r="C13" s="20" t="s">
        <v>67</v>
      </c>
      <c r="D13" s="21">
        <v>29549</v>
      </c>
      <c r="E13" s="22">
        <v>37135</v>
      </c>
      <c r="F13" s="23" t="s">
        <v>77</v>
      </c>
      <c r="G13" s="24">
        <v>5</v>
      </c>
    </row>
    <row r="14" spans="1:7" x14ac:dyDescent="0.25">
      <c r="A14" s="19">
        <v>133</v>
      </c>
      <c r="B14" s="20" t="s">
        <v>151</v>
      </c>
      <c r="C14" s="20" t="s">
        <v>36</v>
      </c>
      <c r="D14" s="21">
        <v>32610</v>
      </c>
      <c r="E14" s="22">
        <v>40422</v>
      </c>
      <c r="F14" s="23" t="s">
        <v>77</v>
      </c>
      <c r="G14" s="27">
        <v>5</v>
      </c>
    </row>
    <row r="15" spans="1:7" x14ac:dyDescent="0.25">
      <c r="A15" s="19">
        <v>140</v>
      </c>
      <c r="B15" s="20" t="s">
        <v>163</v>
      </c>
      <c r="C15" s="20" t="s">
        <v>4</v>
      </c>
      <c r="D15" s="26">
        <v>30615</v>
      </c>
      <c r="E15" s="22">
        <v>38018</v>
      </c>
      <c r="F15" s="23" t="s">
        <v>77</v>
      </c>
      <c r="G15" s="24">
        <v>5</v>
      </c>
    </row>
    <row r="16" spans="1:7" x14ac:dyDescent="0.25">
      <c r="A16" s="19">
        <v>108</v>
      </c>
      <c r="B16" s="20" t="s">
        <v>110</v>
      </c>
      <c r="C16" s="20" t="s">
        <v>111</v>
      </c>
      <c r="D16" s="21">
        <v>29773</v>
      </c>
      <c r="E16" s="22">
        <v>38018</v>
      </c>
      <c r="F16" s="23" t="s">
        <v>76</v>
      </c>
      <c r="G16" s="25">
        <v>6</v>
      </c>
    </row>
    <row r="17" spans="1:7" x14ac:dyDescent="0.25">
      <c r="A17" s="19">
        <v>110</v>
      </c>
      <c r="B17" s="20" t="s">
        <v>114</v>
      </c>
      <c r="C17" s="20" t="s">
        <v>115</v>
      </c>
      <c r="D17" s="21">
        <v>33212</v>
      </c>
      <c r="E17" s="22">
        <v>40544</v>
      </c>
      <c r="F17" s="23" t="s">
        <v>77</v>
      </c>
      <c r="G17" s="24">
        <v>6</v>
      </c>
    </row>
    <row r="18" spans="1:7" x14ac:dyDescent="0.25">
      <c r="A18" s="19">
        <v>113</v>
      </c>
      <c r="B18" s="20" t="s">
        <v>119</v>
      </c>
      <c r="C18" s="20" t="s">
        <v>120</v>
      </c>
      <c r="D18" s="21">
        <v>29920</v>
      </c>
      <c r="E18" s="22">
        <v>37865</v>
      </c>
      <c r="F18" s="23" t="s">
        <v>76</v>
      </c>
      <c r="G18" s="27">
        <v>6</v>
      </c>
    </row>
    <row r="19" spans="1:7" x14ac:dyDescent="0.25">
      <c r="A19" s="19">
        <v>114</v>
      </c>
      <c r="B19" s="14" t="s">
        <v>121</v>
      </c>
      <c r="C19" s="14" t="s">
        <v>122</v>
      </c>
      <c r="D19" s="16">
        <v>32265</v>
      </c>
      <c r="E19" s="22">
        <v>40787</v>
      </c>
      <c r="F19" s="23" t="s">
        <v>76</v>
      </c>
      <c r="G19" s="24">
        <v>6</v>
      </c>
    </row>
    <row r="20" spans="1:7" x14ac:dyDescent="0.25">
      <c r="A20" s="19">
        <v>115</v>
      </c>
      <c r="B20" s="20" t="s">
        <v>123</v>
      </c>
      <c r="C20" s="20" t="s">
        <v>124</v>
      </c>
      <c r="D20" s="21">
        <v>29771</v>
      </c>
      <c r="E20" s="22">
        <v>37865</v>
      </c>
      <c r="F20" s="23" t="s">
        <v>76</v>
      </c>
      <c r="G20" s="24">
        <v>6</v>
      </c>
    </row>
    <row r="21" spans="1:7" x14ac:dyDescent="0.25">
      <c r="A21" s="19">
        <v>124</v>
      </c>
      <c r="B21" s="20" t="s">
        <v>138</v>
      </c>
      <c r="C21" s="20" t="s">
        <v>139</v>
      </c>
      <c r="D21" s="21">
        <v>32483</v>
      </c>
      <c r="E21" s="22">
        <v>40422</v>
      </c>
      <c r="F21" s="23" t="s">
        <v>77</v>
      </c>
      <c r="G21" s="24">
        <v>6</v>
      </c>
    </row>
    <row r="22" spans="1:7" x14ac:dyDescent="0.25">
      <c r="A22" s="19">
        <v>137</v>
      </c>
      <c r="B22" s="20" t="s">
        <v>158</v>
      </c>
      <c r="C22" s="20" t="s">
        <v>45</v>
      </c>
      <c r="D22" s="21">
        <v>26916</v>
      </c>
      <c r="E22" s="22">
        <v>35217</v>
      </c>
      <c r="F22" s="23" t="s">
        <v>76</v>
      </c>
      <c r="G22" s="24">
        <v>6</v>
      </c>
    </row>
    <row r="23" spans="1:7" x14ac:dyDescent="0.25">
      <c r="A23" s="19">
        <v>101</v>
      </c>
      <c r="B23" s="20" t="s">
        <v>97</v>
      </c>
      <c r="C23" s="20" t="s">
        <v>98</v>
      </c>
      <c r="D23" s="21">
        <v>26040</v>
      </c>
      <c r="E23" s="22">
        <v>35217</v>
      </c>
      <c r="F23" s="23" t="s">
        <v>77</v>
      </c>
      <c r="G23" s="24">
        <v>7</v>
      </c>
    </row>
    <row r="24" spans="1:7" x14ac:dyDescent="0.25">
      <c r="A24" s="19">
        <v>112</v>
      </c>
      <c r="B24" s="20" t="s">
        <v>117</v>
      </c>
      <c r="C24" s="20" t="s">
        <v>118</v>
      </c>
      <c r="D24" s="21">
        <v>27106</v>
      </c>
      <c r="E24" s="22">
        <v>37135</v>
      </c>
      <c r="F24" s="23" t="s">
        <v>77</v>
      </c>
      <c r="G24" s="24">
        <v>7</v>
      </c>
    </row>
    <row r="25" spans="1:7" x14ac:dyDescent="0.25">
      <c r="A25" s="19">
        <v>121</v>
      </c>
      <c r="B25" s="20" t="s">
        <v>134</v>
      </c>
      <c r="C25" s="20" t="s">
        <v>135</v>
      </c>
      <c r="D25" s="21">
        <v>27430</v>
      </c>
      <c r="E25" s="22">
        <v>37012</v>
      </c>
      <c r="F25" s="23" t="s">
        <v>76</v>
      </c>
      <c r="G25" s="24">
        <v>7</v>
      </c>
    </row>
    <row r="26" spans="1:7" x14ac:dyDescent="0.25">
      <c r="A26" s="19">
        <v>127</v>
      </c>
      <c r="B26" s="20" t="s">
        <v>142</v>
      </c>
      <c r="C26" s="20" t="s">
        <v>143</v>
      </c>
      <c r="D26" s="21">
        <v>26338</v>
      </c>
      <c r="E26" s="22">
        <v>35217</v>
      </c>
      <c r="F26" s="23" t="s">
        <v>76</v>
      </c>
      <c r="G26" s="24">
        <v>7</v>
      </c>
    </row>
    <row r="27" spans="1:7" x14ac:dyDescent="0.25">
      <c r="A27" s="19">
        <v>130</v>
      </c>
      <c r="B27" s="20" t="s">
        <v>147</v>
      </c>
      <c r="C27" s="20" t="s">
        <v>25</v>
      </c>
      <c r="D27" s="21">
        <v>31588</v>
      </c>
      <c r="E27" s="22">
        <v>40909</v>
      </c>
      <c r="F27" s="23" t="s">
        <v>77</v>
      </c>
      <c r="G27" s="24">
        <v>7</v>
      </c>
    </row>
    <row r="28" spans="1:7" x14ac:dyDescent="0.25">
      <c r="A28" s="19">
        <v>135</v>
      </c>
      <c r="B28" s="20" t="s">
        <v>154</v>
      </c>
      <c r="C28" s="20" t="s">
        <v>155</v>
      </c>
      <c r="D28" s="21">
        <v>32186</v>
      </c>
      <c r="E28" s="22">
        <v>40909</v>
      </c>
      <c r="F28" s="23" t="s">
        <v>77</v>
      </c>
      <c r="G28" s="27">
        <v>7</v>
      </c>
    </row>
    <row r="29" spans="1:7" x14ac:dyDescent="0.25">
      <c r="A29" s="19">
        <v>139</v>
      </c>
      <c r="B29" s="20" t="s">
        <v>161</v>
      </c>
      <c r="C29" s="20" t="s">
        <v>162</v>
      </c>
      <c r="D29" s="21">
        <v>24651</v>
      </c>
      <c r="E29" s="22">
        <v>34121</v>
      </c>
      <c r="F29" s="23" t="s">
        <v>76</v>
      </c>
      <c r="G29" s="24">
        <v>7</v>
      </c>
    </row>
    <row r="30" spans="1:7" x14ac:dyDescent="0.25">
      <c r="A30" s="19">
        <v>104</v>
      </c>
      <c r="B30" s="20" t="s">
        <v>103</v>
      </c>
      <c r="C30" s="20" t="s">
        <v>104</v>
      </c>
      <c r="D30" s="21">
        <v>24458</v>
      </c>
      <c r="E30" s="22">
        <v>35217</v>
      </c>
      <c r="F30" s="23" t="s">
        <v>76</v>
      </c>
      <c r="G30" s="24">
        <v>8</v>
      </c>
    </row>
    <row r="31" spans="1:7" x14ac:dyDescent="0.25">
      <c r="A31" s="19">
        <v>107</v>
      </c>
      <c r="B31" s="20" t="s">
        <v>109</v>
      </c>
      <c r="C31" s="20" t="s">
        <v>0</v>
      </c>
      <c r="D31" s="26">
        <v>27948</v>
      </c>
      <c r="E31" s="22">
        <v>38018</v>
      </c>
      <c r="F31" s="23" t="s">
        <v>76</v>
      </c>
      <c r="G31" s="24">
        <v>8</v>
      </c>
    </row>
    <row r="32" spans="1:7" x14ac:dyDescent="0.25">
      <c r="A32" s="19">
        <v>125</v>
      </c>
      <c r="B32" s="20" t="s">
        <v>140</v>
      </c>
      <c r="C32" s="20" t="s">
        <v>72</v>
      </c>
      <c r="D32" s="21">
        <v>28339</v>
      </c>
      <c r="E32" s="22">
        <v>39630</v>
      </c>
      <c r="F32" s="23" t="s">
        <v>77</v>
      </c>
      <c r="G32" s="27">
        <v>8</v>
      </c>
    </row>
    <row r="33" spans="1:7" x14ac:dyDescent="0.25">
      <c r="A33" s="19">
        <v>136</v>
      </c>
      <c r="B33" s="20" t="s">
        <v>156</v>
      </c>
      <c r="C33" s="20" t="s">
        <v>157</v>
      </c>
      <c r="D33" s="21">
        <v>24714</v>
      </c>
      <c r="E33" s="22">
        <v>34943</v>
      </c>
      <c r="F33" s="23" t="s">
        <v>76</v>
      </c>
      <c r="G33" s="24">
        <v>8</v>
      </c>
    </row>
    <row r="34" spans="1:7" x14ac:dyDescent="0.25">
      <c r="A34" s="19">
        <v>119</v>
      </c>
      <c r="B34" s="20" t="s">
        <v>131</v>
      </c>
      <c r="C34" s="20" t="s">
        <v>104</v>
      </c>
      <c r="D34" s="21">
        <v>24850</v>
      </c>
      <c r="E34" s="22">
        <v>37500</v>
      </c>
      <c r="F34" s="23" t="s">
        <v>76</v>
      </c>
      <c r="G34" s="24">
        <v>9</v>
      </c>
    </row>
    <row r="35" spans="1:7" x14ac:dyDescent="0.25">
      <c r="A35" s="19">
        <v>132</v>
      </c>
      <c r="B35" s="20" t="s">
        <v>149</v>
      </c>
      <c r="C35" s="20" t="s">
        <v>150</v>
      </c>
      <c r="D35" s="21">
        <v>26736</v>
      </c>
      <c r="E35" s="22">
        <v>40787</v>
      </c>
      <c r="F35" s="23" t="s">
        <v>76</v>
      </c>
      <c r="G35" s="25">
        <v>9</v>
      </c>
    </row>
    <row r="36" spans="1:7" x14ac:dyDescent="0.25">
      <c r="A36" s="19">
        <v>134</v>
      </c>
      <c r="B36" s="20" t="s">
        <v>152</v>
      </c>
      <c r="C36" s="20" t="s">
        <v>153</v>
      </c>
      <c r="D36" s="26">
        <v>21044</v>
      </c>
      <c r="E36" s="22">
        <v>33270</v>
      </c>
      <c r="F36" s="23" t="s">
        <v>76</v>
      </c>
      <c r="G36" s="24">
        <v>9</v>
      </c>
    </row>
    <row r="37" spans="1:7" x14ac:dyDescent="0.25">
      <c r="A37" s="19">
        <v>116</v>
      </c>
      <c r="B37" s="20" t="s">
        <v>125</v>
      </c>
      <c r="C37" s="20" t="s">
        <v>126</v>
      </c>
      <c r="D37" s="21">
        <v>25949</v>
      </c>
      <c r="E37" s="22">
        <v>40452</v>
      </c>
      <c r="F37" s="23" t="s">
        <v>76</v>
      </c>
      <c r="G37" s="24">
        <v>10</v>
      </c>
    </row>
    <row r="38" spans="1:7" x14ac:dyDescent="0.25">
      <c r="A38" s="19">
        <v>131</v>
      </c>
      <c r="B38" s="20" t="s">
        <v>148</v>
      </c>
      <c r="C38" s="20" t="s">
        <v>0</v>
      </c>
      <c r="D38" s="21">
        <v>25264</v>
      </c>
      <c r="E38" s="22">
        <v>39873</v>
      </c>
      <c r="F38" s="23" t="s">
        <v>76</v>
      </c>
      <c r="G38" s="24">
        <v>10</v>
      </c>
    </row>
    <row r="39" spans="1:7" x14ac:dyDescent="0.25">
      <c r="A39" s="19">
        <v>138</v>
      </c>
      <c r="B39" s="20" t="s">
        <v>159</v>
      </c>
      <c r="C39" s="20" t="s">
        <v>160</v>
      </c>
      <c r="D39" s="21">
        <v>26104</v>
      </c>
      <c r="E39" s="22">
        <v>40664</v>
      </c>
      <c r="F39" s="23" t="s">
        <v>77</v>
      </c>
      <c r="G39" s="24">
        <v>10</v>
      </c>
    </row>
    <row r="40" spans="1:7" x14ac:dyDescent="0.25">
      <c r="A40" s="19">
        <v>102</v>
      </c>
      <c r="B40" s="20" t="s">
        <v>99</v>
      </c>
      <c r="C40" s="20" t="s">
        <v>100</v>
      </c>
      <c r="D40" s="21">
        <v>22429</v>
      </c>
      <c r="E40" s="22">
        <v>38443</v>
      </c>
      <c r="F40" s="23" t="s">
        <v>77</v>
      </c>
      <c r="G40" s="25">
        <v>11</v>
      </c>
    </row>
    <row r="41" spans="1:7" x14ac:dyDescent="0.25">
      <c r="A41" s="19">
        <v>105</v>
      </c>
      <c r="B41" s="20" t="s">
        <v>105</v>
      </c>
      <c r="C41" s="20" t="s">
        <v>106</v>
      </c>
      <c r="D41" s="26">
        <v>23706</v>
      </c>
      <c r="E41" s="22">
        <v>40330</v>
      </c>
      <c r="F41" s="23" t="s">
        <v>76</v>
      </c>
      <c r="G41" s="25">
        <v>12</v>
      </c>
    </row>
    <row r="42" spans="1:7" x14ac:dyDescent="0.25">
      <c r="A42" s="19">
        <v>129</v>
      </c>
      <c r="B42" s="20" t="s">
        <v>145</v>
      </c>
      <c r="C42" s="20" t="s">
        <v>146</v>
      </c>
      <c r="D42" s="26">
        <v>20284</v>
      </c>
      <c r="E42" s="22">
        <v>38018</v>
      </c>
      <c r="F42" s="23" t="s">
        <v>76</v>
      </c>
      <c r="G42" s="24">
        <v>13</v>
      </c>
    </row>
    <row r="43" spans="1:7" x14ac:dyDescent="0.25">
      <c r="A43" s="19">
        <v>109</v>
      </c>
      <c r="B43" s="20" t="s">
        <v>112</v>
      </c>
      <c r="C43" s="20" t="s">
        <v>113</v>
      </c>
      <c r="D43" s="21">
        <v>19082</v>
      </c>
      <c r="E43" s="22">
        <v>37926</v>
      </c>
      <c r="F43" s="23" t="s">
        <v>76</v>
      </c>
      <c r="G43" s="25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zoomScaleNormal="100" workbookViewId="0"/>
  </sheetViews>
  <sheetFormatPr baseColWidth="10" defaultColWidth="11.44140625" defaultRowHeight="13.2" x14ac:dyDescent="0.25"/>
  <cols>
    <col min="1" max="1" width="11.44140625" style="49" customWidth="1"/>
    <col min="2" max="2" width="11.44140625" style="49"/>
    <col min="3" max="3" width="11.44140625" style="49" customWidth="1"/>
    <col min="4" max="16384" width="11.44140625" style="49"/>
  </cols>
  <sheetData>
    <row r="1" spans="1:7" s="61" customFormat="1" x14ac:dyDescent="0.25">
      <c r="B1" s="53"/>
      <c r="C1" s="53"/>
      <c r="E1" s="49"/>
      <c r="F1" s="49"/>
      <c r="G1" s="49"/>
    </row>
    <row r="2" spans="1:7" s="61" customFormat="1" x14ac:dyDescent="0.25">
      <c r="E2" s="49"/>
      <c r="F2" s="49"/>
      <c r="G2" s="49"/>
    </row>
    <row r="3" spans="1:7" s="61" customFormat="1" x14ac:dyDescent="0.25">
      <c r="E3" s="49"/>
      <c r="F3" s="49"/>
      <c r="G3" s="49"/>
    </row>
    <row r="4" spans="1:7" s="51" customFormat="1" ht="26.4" x14ac:dyDescent="0.25">
      <c r="A4" s="63" t="s">
        <v>93</v>
      </c>
      <c r="B4" s="72" t="s">
        <v>74</v>
      </c>
      <c r="C4" s="1" t="s">
        <v>82</v>
      </c>
      <c r="E4" s="49"/>
      <c r="F4" s="49"/>
      <c r="G4" s="49"/>
    </row>
    <row r="5" spans="1:7" s="52" customFormat="1" ht="13.2" customHeight="1" x14ac:dyDescent="0.25">
      <c r="A5" s="62">
        <v>501</v>
      </c>
      <c r="B5" s="61" t="str">
        <f>VLOOKUP($A5,Azubi!$A$4:$F$48,2,0)</f>
        <v>Schaller</v>
      </c>
      <c r="C5" s="61">
        <f>VLOOKUP($A5,Azubi!$A$4:$F$48,6,0)</f>
        <v>3</v>
      </c>
      <c r="E5" s="49"/>
      <c r="F5" s="49"/>
      <c r="G5" s="49"/>
    </row>
    <row r="6" spans="1:7" s="52" customFormat="1" x14ac:dyDescent="0.25">
      <c r="A6" s="62">
        <v>503</v>
      </c>
      <c r="B6" s="61" t="str">
        <f>VLOOKUP($A6,Azubi!$A$4:$F$48,2,0)</f>
        <v>Sikorski</v>
      </c>
      <c r="C6" s="61">
        <f>VLOOKUP($A6,Azubi!$A$4:$F$48,6,0)</f>
        <v>2</v>
      </c>
      <c r="E6" s="49"/>
      <c r="F6" s="49"/>
      <c r="G6" s="49"/>
    </row>
    <row r="7" spans="1:7" s="52" customFormat="1" x14ac:dyDescent="0.25">
      <c r="A7" s="62">
        <v>504</v>
      </c>
      <c r="B7" s="61" t="str">
        <f>VLOOKUP($A7,Azubi!$A$4:$F$48,2,0)</f>
        <v>Ruckl</v>
      </c>
      <c r="C7" s="61">
        <f>VLOOKUP($A7,Azubi!$A$4:$F$48,6,0)</f>
        <v>1</v>
      </c>
      <c r="E7" s="49"/>
      <c r="F7" s="49"/>
      <c r="G7" s="49"/>
    </row>
    <row r="8" spans="1:7" s="52" customFormat="1" x14ac:dyDescent="0.25">
      <c r="A8" s="62">
        <v>506</v>
      </c>
      <c r="B8" s="61" t="str">
        <f>VLOOKUP($A8,Azubi!$A$4:$F$48,2,0)</f>
        <v>Wellmer</v>
      </c>
      <c r="C8" s="61">
        <f>VLOOKUP($A8,Azubi!$A$4:$F$48,6,0)</f>
        <v>3</v>
      </c>
      <c r="E8" s="49"/>
      <c r="F8" s="49"/>
      <c r="G8" s="49"/>
    </row>
    <row r="9" spans="1:7" s="52" customFormat="1" x14ac:dyDescent="0.25">
      <c r="A9" s="62">
        <v>518</v>
      </c>
      <c r="B9" s="61" t="str">
        <f>VLOOKUP($A9,Azubi!$A$4:$F$48,2,0)</f>
        <v>Rzeppa</v>
      </c>
      <c r="C9" s="61">
        <f>VLOOKUP($A9,Azubi!$A$4:$F$48,6,0)</f>
        <v>1</v>
      </c>
      <c r="E9" s="49"/>
      <c r="F9" s="49"/>
      <c r="G9" s="49"/>
    </row>
    <row r="10" spans="1:7" s="52" customFormat="1" x14ac:dyDescent="0.25">
      <c r="A10" s="62">
        <v>605</v>
      </c>
      <c r="B10" s="61" t="str">
        <f>VLOOKUP($A10,Azubi!$A$4:$F$48,2,0)</f>
        <v>Schuberg</v>
      </c>
      <c r="C10" s="61">
        <f>VLOOKUP($A10,Azubi!$A$4:$F$48,6,0)</f>
        <v>3</v>
      </c>
      <c r="E10" s="49"/>
      <c r="F10" s="49"/>
      <c r="G10" s="49"/>
    </row>
    <row r="11" spans="1:7" s="52" customFormat="1" x14ac:dyDescent="0.25">
      <c r="A11" s="62">
        <v>612</v>
      </c>
      <c r="B11" s="61" t="str">
        <f>VLOOKUP($A11,Azubi!$A$4:$F$48,2,0)</f>
        <v>Kaufl</v>
      </c>
      <c r="C11" s="61">
        <f>VLOOKUP($A11,Azubi!$A$4:$F$48,6,0)</f>
        <v>3</v>
      </c>
      <c r="E11" s="49"/>
      <c r="F11" s="49"/>
      <c r="G11" s="49"/>
    </row>
    <row r="12" spans="1:7" s="52" customFormat="1" x14ac:dyDescent="0.25">
      <c r="A12" s="62">
        <v>613</v>
      </c>
      <c r="B12" s="61" t="str">
        <f>VLOOKUP($A12,Azubi!$A$4:$F$48,2,0)</f>
        <v>Merkle</v>
      </c>
      <c r="C12" s="61">
        <f>VLOOKUP($A12,Azubi!$A$4:$F$48,6,0)</f>
        <v>2</v>
      </c>
      <c r="E12" s="49"/>
      <c r="F12" s="49"/>
      <c r="G12" s="49"/>
    </row>
    <row r="13" spans="1:7" s="52" customFormat="1" x14ac:dyDescent="0.25">
      <c r="A13" s="62">
        <v>616</v>
      </c>
      <c r="B13" s="61" t="str">
        <f>VLOOKUP($A13,Azubi!$A$4:$F$48,2,0)</f>
        <v>Forst</v>
      </c>
      <c r="C13" s="61">
        <f>VLOOKUP($A13,Azubi!$A$4:$F$48,6,0)</f>
        <v>2</v>
      </c>
      <c r="E13" s="49"/>
      <c r="F13" s="49"/>
      <c r="G13" s="49"/>
    </row>
    <row r="14" spans="1:7" s="52" customFormat="1" x14ac:dyDescent="0.25">
      <c r="A14" s="62">
        <v>619</v>
      </c>
      <c r="B14" s="61" t="str">
        <f>VLOOKUP($A14,Azubi!$A$4:$F$48,2,0)</f>
        <v>Rosso</v>
      </c>
      <c r="C14" s="61">
        <f>VLOOKUP($A14,Azubi!$A$4:$F$48,6,0)</f>
        <v>2</v>
      </c>
      <c r="E14" s="49"/>
      <c r="F14" s="49"/>
      <c r="G14" s="49"/>
    </row>
    <row r="15" spans="1:7" s="52" customFormat="1" x14ac:dyDescent="0.25">
      <c r="A15" s="62">
        <v>700</v>
      </c>
      <c r="B15" s="61" t="str">
        <f>VLOOKUP($A15,Azubi!$A$4:$F$48,2,0)</f>
        <v>Korn</v>
      </c>
      <c r="C15" s="61">
        <f>VLOOKUP($A15,Azubi!$A$4:$F$48,6,0)</f>
        <v>3</v>
      </c>
      <c r="E15" s="49"/>
      <c r="F15" s="49"/>
      <c r="G15" s="49"/>
    </row>
    <row r="16" spans="1:7" s="52" customFormat="1" x14ac:dyDescent="0.25">
      <c r="A16" s="62">
        <v>702</v>
      </c>
      <c r="B16" s="61" t="str">
        <f>VLOOKUP($A16,Azubi!$A$4:$F$48,2,0)</f>
        <v>Kabelitz</v>
      </c>
      <c r="C16" s="61">
        <f>VLOOKUP($A16,Azubi!$A$4:$F$48,6,0)</f>
        <v>1</v>
      </c>
      <c r="E16" s="49"/>
      <c r="F16" s="49"/>
      <c r="G16" s="49"/>
    </row>
    <row r="17" spans="1:7" s="52" customFormat="1" x14ac:dyDescent="0.25">
      <c r="A17" s="62">
        <v>704</v>
      </c>
      <c r="B17" s="61" t="str">
        <f>VLOOKUP($A17,Azubi!$A$4:$F$48,2,0)</f>
        <v>Nauen</v>
      </c>
      <c r="C17" s="61">
        <f>VLOOKUP($A17,Azubi!$A$4:$F$48,6,0)</f>
        <v>2</v>
      </c>
      <c r="E17" s="49"/>
      <c r="F17" s="49"/>
      <c r="G17" s="49"/>
    </row>
    <row r="18" spans="1:7" s="52" customFormat="1" x14ac:dyDescent="0.25">
      <c r="A18" s="62">
        <v>709</v>
      </c>
      <c r="B18" s="61" t="str">
        <f>VLOOKUP($A18,Azubi!$A$4:$F$48,2,0)</f>
        <v>Özil</v>
      </c>
      <c r="C18" s="61">
        <f>VLOOKUP($A18,Azubi!$A$4:$F$48,6,0)</f>
        <v>1</v>
      </c>
      <c r="E18" s="49"/>
      <c r="F18" s="49"/>
      <c r="G18" s="49"/>
    </row>
    <row r="19" spans="1:7" s="52" customFormat="1" x14ac:dyDescent="0.25">
      <c r="A19" s="62">
        <v>710</v>
      </c>
      <c r="B19" s="61" t="str">
        <f>VLOOKUP($A19,Azubi!$A$4:$F$48,2,0)</f>
        <v>Weichmann</v>
      </c>
      <c r="C19" s="61">
        <f>VLOOKUP($A19,Azubi!$A$4:$F$48,6,0)</f>
        <v>1</v>
      </c>
      <c r="E19" s="49"/>
      <c r="F19" s="49"/>
      <c r="G19" s="49"/>
    </row>
    <row r="20" spans="1:7" s="52" customFormat="1" x14ac:dyDescent="0.25">
      <c r="A20" s="62">
        <v>712</v>
      </c>
      <c r="B20" s="61" t="str">
        <f>VLOOKUP($A20,Azubi!$A$4:$F$48,2,0)</f>
        <v>Mijatovic</v>
      </c>
      <c r="C20" s="61">
        <f>VLOOKUP($A20,Azubi!$A$4:$F$48,6,0)</f>
        <v>2</v>
      </c>
      <c r="E20" s="49"/>
      <c r="F20" s="49"/>
      <c r="G20" s="49"/>
    </row>
    <row r="21" spans="1:7" s="52" customFormat="1" x14ac:dyDescent="0.25">
      <c r="A21" s="62">
        <v>713</v>
      </c>
      <c r="B21" s="61" t="str">
        <f>VLOOKUP($A21,Azubi!$A$4:$F$48,2,0)</f>
        <v>Mücke</v>
      </c>
      <c r="C21" s="61">
        <f>VLOOKUP($A21,Azubi!$A$4:$F$48,6,0)</f>
        <v>3</v>
      </c>
      <c r="E21" s="49"/>
      <c r="F21" s="49"/>
      <c r="G21" s="49"/>
    </row>
    <row r="22" spans="1:7" s="52" customFormat="1" x14ac:dyDescent="0.25">
      <c r="A22" s="62">
        <v>719</v>
      </c>
      <c r="B22" s="61" t="str">
        <f>VLOOKUP($A22,Azubi!$A$4:$F$48,2,0)</f>
        <v>Hinz</v>
      </c>
      <c r="C22" s="61">
        <f>VLOOKUP($A22,Azubi!$A$4:$F$48,6,0)</f>
        <v>1</v>
      </c>
      <c r="E22" s="49"/>
      <c r="F22" s="49"/>
      <c r="G22" s="49"/>
    </row>
    <row r="24" spans="1:7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zoomScaleNormal="100" workbookViewId="0"/>
  </sheetViews>
  <sheetFormatPr baseColWidth="10" defaultColWidth="11.44140625" defaultRowHeight="13.2" x14ac:dyDescent="0.25"/>
  <cols>
    <col min="1" max="1" width="11.44140625" style="49" customWidth="1"/>
    <col min="2" max="2" width="11.44140625" style="49"/>
    <col min="3" max="3" width="11.44140625" style="49" customWidth="1"/>
    <col min="4" max="4" width="12.5546875" style="49" customWidth="1"/>
    <col min="5" max="16384" width="11.44140625" style="49"/>
  </cols>
  <sheetData>
    <row r="1" spans="1:5" s="61" customFormat="1" x14ac:dyDescent="0.25">
      <c r="B1" s="53"/>
      <c r="C1" s="53"/>
      <c r="D1" s="53"/>
      <c r="E1" s="49"/>
    </row>
    <row r="2" spans="1:5" s="61" customFormat="1" x14ac:dyDescent="0.25">
      <c r="E2" s="49"/>
    </row>
    <row r="3" spans="1:5" s="61" customFormat="1" x14ac:dyDescent="0.25">
      <c r="E3" s="49"/>
    </row>
    <row r="4" spans="1:5" s="51" customFormat="1" ht="26.4" x14ac:dyDescent="0.25">
      <c r="A4" s="71" t="s">
        <v>93</v>
      </c>
      <c r="B4" s="72" t="s">
        <v>74</v>
      </c>
      <c r="C4" s="73" t="s">
        <v>80</v>
      </c>
      <c r="D4" s="74" t="s">
        <v>81</v>
      </c>
      <c r="E4" s="49"/>
    </row>
    <row r="5" spans="1:5" s="52" customFormat="1" ht="13.2" customHeight="1" x14ac:dyDescent="0.25">
      <c r="A5" s="62">
        <v>504</v>
      </c>
      <c r="B5" s="61" t="str">
        <f>VLOOKUP($A5,Azubi!$A$4:$F$48,2,0)</f>
        <v>Ruckl</v>
      </c>
      <c r="C5" s="70" t="str">
        <f>VLOOKUP($A5,Azubi!$A$4:$F$48,4,0)</f>
        <v>m</v>
      </c>
      <c r="D5" s="69">
        <f>VLOOKUP($A5,Azubi!$A$4:$F$48,5,0)</f>
        <v>35103</v>
      </c>
      <c r="E5" s="49"/>
    </row>
    <row r="6" spans="1:5" s="52" customFormat="1" x14ac:dyDescent="0.25">
      <c r="A6" s="62">
        <v>505</v>
      </c>
      <c r="B6" s="61" t="str">
        <f>VLOOKUP($A6,Azubi!$A$4:$F$48,2,0)</f>
        <v>Reith</v>
      </c>
      <c r="C6" s="70" t="str">
        <f>VLOOKUP($A6,Azubi!$A$4:$F$48,4,0)</f>
        <v>w</v>
      </c>
      <c r="D6" s="69">
        <f>VLOOKUP($A6,Azubi!$A$4:$F$48,5,0)</f>
        <v>34069</v>
      </c>
      <c r="E6" s="49"/>
    </row>
    <row r="7" spans="1:5" s="52" customFormat="1" x14ac:dyDescent="0.25">
      <c r="A7" s="62">
        <v>506</v>
      </c>
      <c r="B7" s="61" t="str">
        <f>VLOOKUP($A7,Azubi!$A$4:$F$48,2,0)</f>
        <v>Wellmer</v>
      </c>
      <c r="C7" s="70" t="str">
        <f>VLOOKUP($A7,Azubi!$A$4:$F$48,4,0)</f>
        <v>m</v>
      </c>
      <c r="D7" s="69">
        <f>VLOOKUP($A7,Azubi!$A$4:$F$48,5,0)</f>
        <v>33904</v>
      </c>
      <c r="E7" s="49"/>
    </row>
    <row r="8" spans="1:5" s="52" customFormat="1" x14ac:dyDescent="0.25">
      <c r="A8" s="62">
        <v>509</v>
      </c>
      <c r="B8" s="61" t="str">
        <f>VLOOKUP($A8,Azubi!$A$4:$F$48,2,0)</f>
        <v>Fughagen</v>
      </c>
      <c r="C8" s="70" t="str">
        <f>VLOOKUP($A8,Azubi!$A$4:$F$48,4,0)</f>
        <v>w</v>
      </c>
      <c r="D8" s="69">
        <f>VLOOKUP($A8,Azubi!$A$4:$F$48,5,0)</f>
        <v>34669</v>
      </c>
      <c r="E8" s="49"/>
    </row>
    <row r="9" spans="1:5" s="52" customFormat="1" x14ac:dyDescent="0.25">
      <c r="A9" s="62">
        <v>520</v>
      </c>
      <c r="B9" s="61" t="str">
        <f>VLOOKUP($A9,Azubi!$A$4:$F$48,2,0)</f>
        <v>Zimmer</v>
      </c>
      <c r="C9" s="70" t="str">
        <f>VLOOKUP($A9,Azubi!$A$4:$F$48,4,0)</f>
        <v>w</v>
      </c>
      <c r="D9" s="69">
        <f>VLOOKUP($A9,Azubi!$A$4:$F$48,5,0)</f>
        <v>33852</v>
      </c>
      <c r="E9" s="49"/>
    </row>
    <row r="10" spans="1:5" s="52" customFormat="1" x14ac:dyDescent="0.25">
      <c r="A10" s="62">
        <v>601</v>
      </c>
      <c r="B10" s="61" t="str">
        <f>VLOOKUP($A10,Azubi!$A$4:$F$48,2,0)</f>
        <v>Fürst</v>
      </c>
      <c r="C10" s="70" t="str">
        <f>VLOOKUP($A10,Azubi!$A$4:$F$48,4,0)</f>
        <v>w</v>
      </c>
      <c r="D10" s="69">
        <f>VLOOKUP($A10,Azubi!$A$4:$F$48,5,0)</f>
        <v>34780</v>
      </c>
      <c r="E10" s="49"/>
    </row>
    <row r="11" spans="1:5" s="52" customFormat="1" x14ac:dyDescent="0.25">
      <c r="A11" s="62">
        <v>603</v>
      </c>
      <c r="B11" s="61" t="str">
        <f>VLOOKUP($A11,Azubi!$A$4:$F$48,2,0)</f>
        <v>Maciejewski</v>
      </c>
      <c r="C11" s="70" t="str">
        <f>VLOOKUP($A11,Azubi!$A$4:$F$48,4,0)</f>
        <v>w</v>
      </c>
      <c r="D11" s="69">
        <f>VLOOKUP($A11,Azubi!$A$4:$F$48,5,0)</f>
        <v>34992</v>
      </c>
      <c r="E11" s="49"/>
    </row>
    <row r="12" spans="1:5" s="52" customFormat="1" x14ac:dyDescent="0.25">
      <c r="A12" s="62">
        <v>606</v>
      </c>
      <c r="B12" s="61" t="str">
        <f>VLOOKUP($A12,Azubi!$A$4:$F$48,2,0)</f>
        <v>Özdemir</v>
      </c>
      <c r="C12" s="70" t="str">
        <f>VLOOKUP($A12,Azubi!$A$4:$F$48,4,0)</f>
        <v>w</v>
      </c>
      <c r="D12" s="69">
        <f>VLOOKUP($A12,Azubi!$A$4:$F$48,5,0)</f>
        <v>34269</v>
      </c>
      <c r="E12" s="49"/>
    </row>
    <row r="13" spans="1:5" s="52" customFormat="1" x14ac:dyDescent="0.25">
      <c r="A13" s="62">
        <v>608</v>
      </c>
      <c r="B13" s="61" t="str">
        <f>VLOOKUP($A13,Azubi!$A$4:$F$48,2,0)</f>
        <v>Lau</v>
      </c>
      <c r="C13" s="70" t="str">
        <f>VLOOKUP($A13,Azubi!$A$4:$F$48,4,0)</f>
        <v>w</v>
      </c>
      <c r="D13" s="69">
        <f>VLOOKUP($A13,Azubi!$A$4:$F$48,5,0)</f>
        <v>34192</v>
      </c>
      <c r="E13" s="49"/>
    </row>
    <row r="14" spans="1:5" s="52" customFormat="1" x14ac:dyDescent="0.25">
      <c r="A14" s="62">
        <v>619</v>
      </c>
      <c r="B14" s="61" t="str">
        <f>VLOOKUP($A14,Azubi!$A$4:$F$48,2,0)</f>
        <v>Rosso</v>
      </c>
      <c r="C14" s="70" t="str">
        <f>VLOOKUP($A14,Azubi!$A$4:$F$48,4,0)</f>
        <v>m</v>
      </c>
      <c r="D14" s="69">
        <f>VLOOKUP($A14,Azubi!$A$4:$F$48,5,0)</f>
        <v>34869</v>
      </c>
      <c r="E14" s="49"/>
    </row>
    <row r="15" spans="1:5" s="52" customFormat="1" x14ac:dyDescent="0.25">
      <c r="A15" s="62">
        <v>700</v>
      </c>
      <c r="B15" s="61" t="str">
        <f>VLOOKUP($A15,Azubi!$A$4:$F$48,2,0)</f>
        <v>Korn</v>
      </c>
      <c r="C15" s="70" t="str">
        <f>VLOOKUP($A15,Azubi!$A$4:$F$48,4,0)</f>
        <v>m</v>
      </c>
      <c r="D15" s="69">
        <f>VLOOKUP($A15,Azubi!$A$4:$F$48,5,0)</f>
        <v>34172</v>
      </c>
      <c r="E15" s="49"/>
    </row>
    <row r="16" spans="1:5" s="52" customFormat="1" x14ac:dyDescent="0.25">
      <c r="A16" s="62">
        <v>702</v>
      </c>
      <c r="B16" s="61" t="str">
        <f>VLOOKUP($A16,Azubi!$A$4:$F$48,2,0)</f>
        <v>Kabelitz</v>
      </c>
      <c r="C16" s="70" t="str">
        <f>VLOOKUP($A16,Azubi!$A$4:$F$48,4,0)</f>
        <v>w</v>
      </c>
      <c r="D16" s="69">
        <f>VLOOKUP($A16,Azubi!$A$4:$F$48,5,0)</f>
        <v>34572</v>
      </c>
      <c r="E16" s="49"/>
    </row>
    <row r="17" spans="1:5" s="52" customFormat="1" x14ac:dyDescent="0.25">
      <c r="A17" s="62">
        <v>708</v>
      </c>
      <c r="B17" s="61" t="str">
        <f>VLOOKUP($A17,Azubi!$A$4:$F$48,2,0)</f>
        <v>Akdemir</v>
      </c>
      <c r="C17" s="70" t="str">
        <f>VLOOKUP($A17,Azubi!$A$4:$F$48,4,0)</f>
        <v>w</v>
      </c>
      <c r="D17" s="69">
        <f>VLOOKUP($A17,Azubi!$A$4:$F$48,5,0)</f>
        <v>34672</v>
      </c>
      <c r="E17" s="49"/>
    </row>
    <row r="18" spans="1:5" s="52" customFormat="1" x14ac:dyDescent="0.25">
      <c r="A18" s="62">
        <v>703</v>
      </c>
      <c r="B18" s="61" t="str">
        <f>VLOOKUP($A18,Azubi!$A$4:$F$48,2,0)</f>
        <v>Schütz</v>
      </c>
      <c r="C18" s="70" t="str">
        <f>VLOOKUP($A18,Azubi!$A$4:$F$48,4,0)</f>
        <v>w</v>
      </c>
      <c r="D18" s="69">
        <f>VLOOKUP($A18,Azubi!$A$4:$F$48,5,0)</f>
        <v>33272</v>
      </c>
      <c r="E18" s="49"/>
    </row>
    <row r="19" spans="1:5" s="52" customFormat="1" x14ac:dyDescent="0.25">
      <c r="A19" s="62">
        <v>711</v>
      </c>
      <c r="B19" s="61" t="str">
        <f>VLOOKUP($A19,Azubi!$A$4:$F$48,2,0)</f>
        <v>Damm</v>
      </c>
      <c r="C19" s="70" t="str">
        <f>VLOOKUP($A19,Azubi!$A$4:$F$48,4,0)</f>
        <v>w</v>
      </c>
      <c r="D19" s="69">
        <f>VLOOKUP($A19,Azubi!$A$4:$F$48,5,0)</f>
        <v>34272</v>
      </c>
      <c r="E19" s="49"/>
    </row>
    <row r="20" spans="1:5" s="52" customFormat="1" x14ac:dyDescent="0.25">
      <c r="A20" s="62">
        <v>717</v>
      </c>
      <c r="B20" s="61" t="str">
        <f>VLOOKUP($A20,Azubi!$A$4:$F$48,2,0)</f>
        <v>Reimann</v>
      </c>
      <c r="C20" s="70" t="str">
        <f>VLOOKUP($A20,Azubi!$A$4:$F$48,4,0)</f>
        <v>w</v>
      </c>
      <c r="D20" s="69">
        <f>VLOOKUP($A20,Azubi!$A$4:$F$48,5,0)</f>
        <v>33677</v>
      </c>
      <c r="E20" s="49"/>
    </row>
    <row r="21" spans="1:5" s="52" customFormat="1" x14ac:dyDescent="0.25">
      <c r="A21" s="54">
        <v>718</v>
      </c>
      <c r="B21" s="61" t="str">
        <f>VLOOKUP($A21,Azubi!$A$4:$F$48,2,0)</f>
        <v>Thalman</v>
      </c>
      <c r="C21" s="70" t="str">
        <f>VLOOKUP($A21,Azubi!$A$4:$F$48,4,0)</f>
        <v>m</v>
      </c>
      <c r="D21" s="69">
        <f>VLOOKUP($A21,Azubi!$A$4:$F$48,5,0)</f>
        <v>34972</v>
      </c>
      <c r="E21" s="49"/>
    </row>
    <row r="23" spans="1:5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zoomScaleNormal="100" workbookViewId="0"/>
  </sheetViews>
  <sheetFormatPr baseColWidth="10" defaultColWidth="11.44140625" defaultRowHeight="13.2" x14ac:dyDescent="0.25"/>
  <cols>
    <col min="1" max="1" width="8.88671875" style="57" bestFit="1" customWidth="1"/>
    <col min="2" max="2" width="10.6640625" style="57" customWidth="1"/>
    <col min="3" max="16384" width="11.44140625" style="57"/>
  </cols>
  <sheetData>
    <row r="1" spans="1:3" x14ac:dyDescent="0.25">
      <c r="A1" s="68"/>
      <c r="B1" s="68"/>
    </row>
    <row r="3" spans="1:3" s="96" customFormat="1" ht="37.5" customHeight="1" x14ac:dyDescent="0.25">
      <c r="A3" s="97" t="s">
        <v>189</v>
      </c>
      <c r="B3" s="95" t="s">
        <v>74</v>
      </c>
      <c r="C3" s="57"/>
    </row>
    <row r="4" spans="1:3" x14ac:dyDescent="0.25">
      <c r="A4" s="93">
        <v>103</v>
      </c>
      <c r="B4" s="94" t="str">
        <f>VLOOKUP($A4,PNR!$1:$1048576,2,0)</f>
        <v>Belkner</v>
      </c>
    </row>
    <row r="5" spans="1:3" x14ac:dyDescent="0.25">
      <c r="A5" s="93">
        <v>104</v>
      </c>
      <c r="B5" s="94" t="str">
        <f>VLOOKUP($A5,PNR!$1:$1048576,2,0)</f>
        <v>Birkus</v>
      </c>
    </row>
    <row r="6" spans="1:3" x14ac:dyDescent="0.25">
      <c r="A6" s="93">
        <v>106</v>
      </c>
      <c r="B6" s="94" t="str">
        <f>VLOOKUP($A6,PNR!$1:$1048576,2,0)</f>
        <v>Dünberg</v>
      </c>
    </row>
    <row r="7" spans="1:3" x14ac:dyDescent="0.25">
      <c r="A7" s="93">
        <v>107</v>
      </c>
      <c r="B7" s="94" t="str">
        <f>VLOOKUP($A7,PNR!$1:$1048576,2,0)</f>
        <v>Ehms</v>
      </c>
      <c r="C7" s="94"/>
    </row>
    <row r="8" spans="1:3" x14ac:dyDescent="0.25">
      <c r="A8" s="93">
        <v>112</v>
      </c>
      <c r="B8" s="94" t="str">
        <f>VLOOKUP($A8,PNR!$1:$1048576,2,0)</f>
        <v>Jannowski</v>
      </c>
      <c r="C8" s="94"/>
    </row>
    <row r="9" spans="1:3" x14ac:dyDescent="0.25">
      <c r="A9" s="93">
        <v>114</v>
      </c>
      <c r="B9" s="94" t="str">
        <f>VLOOKUP($A9,PNR!$1:$1048576,2,0)</f>
        <v>Kallote</v>
      </c>
      <c r="C9" s="94"/>
    </row>
    <row r="10" spans="1:3" x14ac:dyDescent="0.25">
      <c r="A10" s="93">
        <v>116</v>
      </c>
      <c r="B10" s="94" t="str">
        <f>VLOOKUP($A10,PNR!$1:$1048576,2,0)</f>
        <v>Klim</v>
      </c>
      <c r="C10" s="94"/>
    </row>
    <row r="11" spans="1:3" x14ac:dyDescent="0.25">
      <c r="A11" s="93">
        <v>117</v>
      </c>
      <c r="B11" s="94" t="str">
        <f>VLOOKUP($A11,PNR!$1:$1048576,2,0)</f>
        <v>Knopp</v>
      </c>
      <c r="C11" s="94"/>
    </row>
    <row r="12" spans="1:3" x14ac:dyDescent="0.25">
      <c r="A12" s="93">
        <v>120</v>
      </c>
      <c r="B12" s="94" t="str">
        <f>VLOOKUP($A12,PNR!$1:$1048576,2,0)</f>
        <v>Lemking</v>
      </c>
      <c r="C12" s="94"/>
    </row>
    <row r="13" spans="1:3" x14ac:dyDescent="0.25">
      <c r="A13" s="93">
        <v>125</v>
      </c>
      <c r="B13" s="94" t="str">
        <f>VLOOKUP($A13,PNR!$1:$1048576,2,0)</f>
        <v>Paustik</v>
      </c>
      <c r="C13" s="94"/>
    </row>
    <row r="14" spans="1:3" x14ac:dyDescent="0.25">
      <c r="A14" s="93">
        <v>126</v>
      </c>
      <c r="B14" s="94" t="str">
        <f>VLOOKUP($A14,PNR!$1:$1048576,2,0)</f>
        <v>Penara</v>
      </c>
      <c r="C14" s="94"/>
    </row>
    <row r="15" spans="1:3" x14ac:dyDescent="0.25">
      <c r="A15" s="93">
        <v>130</v>
      </c>
      <c r="B15" s="94" t="str">
        <f>VLOOKUP($A15,PNR!$1:$1048576,2,0)</f>
        <v>Schibar</v>
      </c>
      <c r="C15" s="94"/>
    </row>
    <row r="16" spans="1:3" x14ac:dyDescent="0.25">
      <c r="A16" s="93">
        <v>131</v>
      </c>
      <c r="B16" s="94" t="str">
        <f>VLOOKUP($A16,PNR!$1:$1048576,2,0)</f>
        <v>Schlup</v>
      </c>
      <c r="C16" s="94"/>
    </row>
    <row r="17" spans="1:3" x14ac:dyDescent="0.25">
      <c r="A17" s="93">
        <v>137</v>
      </c>
      <c r="B17" s="94" t="str">
        <f>VLOOKUP($A17,PNR!$1:$1048576,2,0)</f>
        <v>Webel</v>
      </c>
      <c r="C17" s="94"/>
    </row>
    <row r="18" spans="1:3" x14ac:dyDescent="0.25">
      <c r="A18" s="93">
        <v>140</v>
      </c>
      <c r="B18" s="94" t="str">
        <f>VLOOKUP($A18,PNR!$1:$1048576,2,0)</f>
        <v>Zielinski</v>
      </c>
      <c r="C18" s="94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zoomScaleNormal="100" workbookViewId="0"/>
  </sheetViews>
  <sheetFormatPr baseColWidth="10" defaultColWidth="11.44140625" defaultRowHeight="13.2" x14ac:dyDescent="0.25"/>
  <cols>
    <col min="1" max="1" width="8.88671875" style="57" bestFit="1" customWidth="1"/>
    <col min="2" max="2" width="10.6640625" style="57" customWidth="1"/>
    <col min="3" max="16384" width="11.44140625" style="57"/>
  </cols>
  <sheetData>
    <row r="1" spans="1:5" x14ac:dyDescent="0.25">
      <c r="A1" s="68"/>
      <c r="B1" s="68"/>
    </row>
    <row r="3" spans="1:5" s="96" customFormat="1" ht="37.5" customHeight="1" x14ac:dyDescent="0.25">
      <c r="A3" s="97" t="s">
        <v>189</v>
      </c>
      <c r="B3" s="95" t="s">
        <v>74</v>
      </c>
      <c r="C3" s="98" t="s">
        <v>88</v>
      </c>
    </row>
    <row r="4" spans="1:5" x14ac:dyDescent="0.25">
      <c r="A4" s="19">
        <v>103</v>
      </c>
      <c r="B4" s="94" t="str">
        <f>VLOOKUP($A4,PNR!$1:$1048576,2,0)</f>
        <v>Belkner</v>
      </c>
      <c r="C4" s="101">
        <f>VLOOKUP($A4,PNR!$1:$1048576,7,0)</f>
        <v>1</v>
      </c>
      <c r="E4" s="19"/>
    </row>
    <row r="5" spans="1:5" x14ac:dyDescent="0.25">
      <c r="A5" s="19">
        <v>106</v>
      </c>
      <c r="B5" s="94" t="str">
        <f>VLOOKUP($A5,PNR!$1:$1048576,2,0)</f>
        <v>Dünberg</v>
      </c>
      <c r="C5" s="101">
        <f>VLOOKUP($A5,PNR!$1:$1048576,7,0)</f>
        <v>3</v>
      </c>
      <c r="E5" s="19"/>
    </row>
    <row r="6" spans="1:5" x14ac:dyDescent="0.25">
      <c r="A6" s="19">
        <v>108</v>
      </c>
      <c r="B6" s="94" t="str">
        <f>VLOOKUP($A6,PNR!$1:$1048576,2,0)</f>
        <v>Feldkamp</v>
      </c>
      <c r="C6" s="101">
        <f>VLOOKUP($A6,PNR!$1:$1048576,7,0)</f>
        <v>6</v>
      </c>
      <c r="E6" s="19"/>
    </row>
    <row r="7" spans="1:5" x14ac:dyDescent="0.25">
      <c r="A7" s="19">
        <v>110</v>
      </c>
      <c r="B7" s="94" t="str">
        <f>VLOOKUP($A7,PNR!$1:$1048576,2,0)</f>
        <v>Grimmig</v>
      </c>
      <c r="C7" s="101">
        <f>VLOOKUP($A7,PNR!$1:$1048576,7,0)</f>
        <v>6</v>
      </c>
      <c r="E7" s="19"/>
    </row>
    <row r="8" spans="1:5" x14ac:dyDescent="0.25">
      <c r="A8" s="19">
        <v>112</v>
      </c>
      <c r="B8" s="94" t="str">
        <f>VLOOKUP($A8,PNR!$1:$1048576,2,0)</f>
        <v>Jannowski</v>
      </c>
      <c r="C8" s="101">
        <f>VLOOKUP($A8,PNR!$1:$1048576,7,0)</f>
        <v>7</v>
      </c>
      <c r="E8" s="19"/>
    </row>
    <row r="9" spans="1:5" x14ac:dyDescent="0.25">
      <c r="A9" s="19">
        <v>114</v>
      </c>
      <c r="B9" s="94" t="str">
        <f>VLOOKUP($A9,PNR!$1:$1048576,2,0)</f>
        <v>Kallote</v>
      </c>
      <c r="C9" s="101">
        <f>VLOOKUP($A9,PNR!$1:$1048576,7,0)</f>
        <v>6</v>
      </c>
      <c r="E9" s="19"/>
    </row>
    <row r="10" spans="1:5" x14ac:dyDescent="0.25">
      <c r="A10" s="19">
        <v>117</v>
      </c>
      <c r="B10" s="94" t="str">
        <f>VLOOKUP($A10,PNR!$1:$1048576,2,0)</f>
        <v>Knopp</v>
      </c>
      <c r="C10" s="101">
        <f>VLOOKUP($A10,PNR!$1:$1048576,7,0)</f>
        <v>5</v>
      </c>
      <c r="E10" s="19"/>
    </row>
    <row r="11" spans="1:5" x14ac:dyDescent="0.25">
      <c r="A11" s="19">
        <v>118</v>
      </c>
      <c r="B11" s="94" t="str">
        <f>VLOOKUP($A11,PNR!$1:$1048576,2,0)</f>
        <v>Krawor</v>
      </c>
      <c r="C11" s="101">
        <f>VLOOKUP($A11,PNR!$1:$1048576,7,0)</f>
        <v>2</v>
      </c>
      <c r="E11" s="19"/>
    </row>
    <row r="12" spans="1:5" x14ac:dyDescent="0.25">
      <c r="A12" s="19">
        <v>120</v>
      </c>
      <c r="B12" s="94" t="str">
        <f>VLOOKUP($A12,PNR!$1:$1048576,2,0)</f>
        <v>Lemking</v>
      </c>
      <c r="C12" s="101">
        <f>VLOOKUP($A12,PNR!$1:$1048576,7,0)</f>
        <v>5</v>
      </c>
      <c r="E12" s="19"/>
    </row>
    <row r="13" spans="1:5" x14ac:dyDescent="0.25">
      <c r="A13" s="19">
        <v>121</v>
      </c>
      <c r="B13" s="94" t="str">
        <f>VLOOKUP($A13,PNR!$1:$1048576,2,0)</f>
        <v>Lowsano</v>
      </c>
      <c r="C13" s="101">
        <f>VLOOKUP($A13,PNR!$1:$1048576,7,0)</f>
        <v>7</v>
      </c>
      <c r="E13" s="19"/>
    </row>
    <row r="14" spans="1:5" x14ac:dyDescent="0.25">
      <c r="A14" s="19">
        <v>124</v>
      </c>
      <c r="B14" s="94" t="str">
        <f>VLOOKUP($A14,PNR!$1:$1048576,2,0)</f>
        <v>Pall</v>
      </c>
      <c r="C14" s="101">
        <f>VLOOKUP($A14,PNR!$1:$1048576,7,0)</f>
        <v>6</v>
      </c>
      <c r="E14" s="19"/>
    </row>
    <row r="15" spans="1:5" x14ac:dyDescent="0.25">
      <c r="A15" s="19">
        <v>128</v>
      </c>
      <c r="B15" s="94" t="str">
        <f>VLOOKUP($A15,PNR!$1:$1048576,2,0)</f>
        <v>Rieser</v>
      </c>
      <c r="C15" s="101">
        <f>VLOOKUP($A15,PNR!$1:$1048576,7,0)</f>
        <v>5</v>
      </c>
      <c r="E15" s="19"/>
    </row>
    <row r="16" spans="1:5" x14ac:dyDescent="0.25">
      <c r="A16" s="19">
        <v>130</v>
      </c>
      <c r="B16" s="94" t="str">
        <f>VLOOKUP($A16,PNR!$1:$1048576,2,0)</f>
        <v>Schibar</v>
      </c>
      <c r="C16" s="101">
        <f>VLOOKUP($A16,PNR!$1:$1048576,7,0)</f>
        <v>7</v>
      </c>
      <c r="E16" s="19"/>
    </row>
    <row r="17" spans="1:5" x14ac:dyDescent="0.25">
      <c r="A17" s="19">
        <v>133</v>
      </c>
      <c r="B17" s="94" t="str">
        <f>VLOOKUP($A17,PNR!$1:$1048576,2,0)</f>
        <v>Schoning</v>
      </c>
      <c r="C17" s="101">
        <f>VLOOKUP($A17,PNR!$1:$1048576,7,0)</f>
        <v>5</v>
      </c>
      <c r="E17" s="19"/>
    </row>
    <row r="18" spans="1:5" x14ac:dyDescent="0.25">
      <c r="A18" s="19">
        <v>135</v>
      </c>
      <c r="B18" s="94" t="str">
        <f>VLOOKUP($A18,PNR!$1:$1048576,2,0)</f>
        <v>Schulze</v>
      </c>
      <c r="C18" s="101">
        <f>VLOOKUP($A18,PNR!$1:$1048576,7,0)</f>
        <v>7</v>
      </c>
      <c r="E18" s="19"/>
    </row>
    <row r="19" spans="1:5" x14ac:dyDescent="0.25">
      <c r="E19" s="19"/>
    </row>
    <row r="20" spans="1:5" x14ac:dyDescent="0.25">
      <c r="E20" s="19"/>
    </row>
    <row r="21" spans="1:5" x14ac:dyDescent="0.25">
      <c r="E21" s="19"/>
    </row>
    <row r="22" spans="1:5" x14ac:dyDescent="0.25">
      <c r="E22" s="19"/>
    </row>
    <row r="23" spans="1:5" x14ac:dyDescent="0.25">
      <c r="E23" s="19"/>
    </row>
    <row r="24" spans="1:5" x14ac:dyDescent="0.25">
      <c r="E24" s="19"/>
    </row>
    <row r="25" spans="1:5" x14ac:dyDescent="0.25">
      <c r="E25" s="19"/>
    </row>
    <row r="26" spans="1:5" x14ac:dyDescent="0.25">
      <c r="E26" s="19"/>
    </row>
    <row r="27" spans="1:5" x14ac:dyDescent="0.25">
      <c r="E27" s="19"/>
    </row>
    <row r="28" spans="1:5" x14ac:dyDescent="0.25">
      <c r="E28" s="19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zoomScaleNormal="100" workbookViewId="0"/>
  </sheetViews>
  <sheetFormatPr baseColWidth="10" defaultColWidth="11.44140625" defaultRowHeight="13.2" x14ac:dyDescent="0.25"/>
  <cols>
    <col min="1" max="1" width="8.88671875" style="57" bestFit="1" customWidth="1"/>
    <col min="2" max="2" width="10.6640625" style="57" customWidth="1"/>
    <col min="3" max="16384" width="11.44140625" style="57"/>
  </cols>
  <sheetData>
    <row r="1" spans="1:3" x14ac:dyDescent="0.25">
      <c r="A1" s="68"/>
      <c r="B1" s="68"/>
    </row>
    <row r="3" spans="1:3" s="96" customFormat="1" ht="37.5" customHeight="1" x14ac:dyDescent="0.25">
      <c r="A3" s="97" t="s">
        <v>189</v>
      </c>
      <c r="B3" s="95" t="s">
        <v>74</v>
      </c>
      <c r="C3" s="98" t="s">
        <v>80</v>
      </c>
    </row>
    <row r="4" spans="1:3" x14ac:dyDescent="0.25">
      <c r="A4" s="93">
        <v>102</v>
      </c>
      <c r="B4" s="94" t="str">
        <f>VLOOKUP($A4,PNR!$1:$1048576,2,0)</f>
        <v>Bäter</v>
      </c>
      <c r="C4" s="99" t="str">
        <f>VLOOKUP($A4,PNR!$1:$1048576,6,0)</f>
        <v>w</v>
      </c>
    </row>
    <row r="5" spans="1:3" x14ac:dyDescent="0.25">
      <c r="A5" s="93">
        <v>107</v>
      </c>
      <c r="B5" s="94" t="str">
        <f>VLOOKUP($A5,PNR!$1:$1048576,2,0)</f>
        <v>Ehms</v>
      </c>
      <c r="C5" s="99" t="str">
        <f>VLOOKUP($A5,PNR!$1:$1048576,6,0)</f>
        <v>m</v>
      </c>
    </row>
    <row r="6" spans="1:3" x14ac:dyDescent="0.25">
      <c r="A6" s="93">
        <v>110</v>
      </c>
      <c r="B6" s="94" t="str">
        <f>VLOOKUP($A6,PNR!$1:$1048576,2,0)</f>
        <v>Grimmig</v>
      </c>
      <c r="C6" s="99" t="str">
        <f>VLOOKUP($A6,PNR!$1:$1048576,6,0)</f>
        <v>w</v>
      </c>
    </row>
    <row r="7" spans="1:3" x14ac:dyDescent="0.25">
      <c r="A7" s="93">
        <v>112</v>
      </c>
      <c r="B7" s="94" t="str">
        <f>VLOOKUP($A7,PNR!$1:$1048576,2,0)</f>
        <v>Jannowski</v>
      </c>
      <c r="C7" s="99" t="str">
        <f>VLOOKUP($A7,PNR!$1:$1048576,6,0)</f>
        <v>w</v>
      </c>
    </row>
    <row r="8" spans="1:3" x14ac:dyDescent="0.25">
      <c r="A8" s="93">
        <v>113</v>
      </c>
      <c r="B8" s="94" t="str">
        <f>VLOOKUP($A8,PNR!$1:$1048576,2,0)</f>
        <v>Jordu</v>
      </c>
      <c r="C8" s="99" t="str">
        <f>VLOOKUP($A8,PNR!$1:$1048576,6,0)</f>
        <v>m</v>
      </c>
    </row>
    <row r="9" spans="1:3" x14ac:dyDescent="0.25">
      <c r="A9" s="93">
        <v>116</v>
      </c>
      <c r="B9" s="94" t="str">
        <f>VLOOKUP($A9,PNR!$1:$1048576,2,0)</f>
        <v>Klim</v>
      </c>
      <c r="C9" s="99" t="str">
        <f>VLOOKUP($A9,PNR!$1:$1048576,6,0)</f>
        <v>m</v>
      </c>
    </row>
    <row r="10" spans="1:3" x14ac:dyDescent="0.25">
      <c r="A10" s="93">
        <v>120</v>
      </c>
      <c r="B10" s="94" t="str">
        <f>VLOOKUP($A10,PNR!$1:$1048576,2,0)</f>
        <v>Lemking</v>
      </c>
      <c r="C10" s="99" t="str">
        <f>VLOOKUP($A10,PNR!$1:$1048576,6,0)</f>
        <v>m</v>
      </c>
    </row>
    <row r="11" spans="1:3" x14ac:dyDescent="0.25">
      <c r="A11" s="93">
        <v>123</v>
      </c>
      <c r="B11" s="94" t="str">
        <f>VLOOKUP($A11,PNR!$1:$1048576,2,0)</f>
        <v>Nagera</v>
      </c>
      <c r="C11" s="99" t="str">
        <f>VLOOKUP($A11,PNR!$1:$1048576,6,0)</f>
        <v>m</v>
      </c>
    </row>
    <row r="12" spans="1:3" x14ac:dyDescent="0.25">
      <c r="A12" s="93">
        <v>124</v>
      </c>
      <c r="B12" s="94" t="str">
        <f>VLOOKUP($A12,PNR!$1:$1048576,2,0)</f>
        <v>Pall</v>
      </c>
      <c r="C12" s="99" t="str">
        <f>VLOOKUP($A12,PNR!$1:$1048576,6,0)</f>
        <v>w</v>
      </c>
    </row>
    <row r="13" spans="1:3" x14ac:dyDescent="0.25">
      <c r="A13" s="93">
        <v>128</v>
      </c>
      <c r="B13" s="94" t="str">
        <f>VLOOKUP($A13,PNR!$1:$1048576,2,0)</f>
        <v>Rieser</v>
      </c>
      <c r="C13" s="99" t="str">
        <f>VLOOKUP($A13,PNR!$1:$1048576,6,0)</f>
        <v>w</v>
      </c>
    </row>
    <row r="14" spans="1:3" x14ac:dyDescent="0.25">
      <c r="A14" s="93">
        <v>131</v>
      </c>
      <c r="B14" s="94" t="str">
        <f>VLOOKUP($A14,PNR!$1:$1048576,2,0)</f>
        <v>Schlup</v>
      </c>
      <c r="C14" s="99" t="str">
        <f>VLOOKUP($A14,PNR!$1:$1048576,6,0)</f>
        <v>m</v>
      </c>
    </row>
    <row r="15" spans="1:3" x14ac:dyDescent="0.25">
      <c r="A15" s="93">
        <v>135</v>
      </c>
      <c r="B15" s="94" t="str">
        <f>VLOOKUP($A15,PNR!$1:$1048576,2,0)</f>
        <v>Schulze</v>
      </c>
      <c r="C15" s="99" t="str">
        <f>VLOOKUP($A15,PNR!$1:$1048576,6,0)</f>
        <v>w</v>
      </c>
    </row>
    <row r="16" spans="1:3" x14ac:dyDescent="0.25">
      <c r="A16" s="93">
        <v>137</v>
      </c>
      <c r="B16" s="94" t="str">
        <f>VLOOKUP($A16,PNR!$1:$1048576,2,0)</f>
        <v>Webel</v>
      </c>
      <c r="C16" s="99" t="str">
        <f>VLOOKUP($A16,PNR!$1:$1048576,6,0)</f>
        <v>m</v>
      </c>
    </row>
    <row r="17" spans="1:3" x14ac:dyDescent="0.25">
      <c r="A17" s="93">
        <v>138</v>
      </c>
      <c r="B17" s="94" t="str">
        <f>VLOOKUP($A17,PNR!$1:$1048576,2,0)</f>
        <v>Weber</v>
      </c>
      <c r="C17" s="99" t="str">
        <f>VLOOKUP($A17,PNR!$1:$1048576,6,0)</f>
        <v>w</v>
      </c>
    </row>
    <row r="18" spans="1:3" x14ac:dyDescent="0.25">
      <c r="A18" s="93">
        <v>139</v>
      </c>
      <c r="B18" s="94" t="str">
        <f>VLOOKUP($A18,PNR!$1:$1048576,2,0)</f>
        <v>Wlodomar</v>
      </c>
      <c r="C18" s="99" t="str">
        <f>VLOOKUP($A18,PNR!$1:$1048576,6,0)</f>
        <v>m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zoomScaleNormal="100" workbookViewId="0"/>
  </sheetViews>
  <sheetFormatPr baseColWidth="10" defaultColWidth="11.44140625" defaultRowHeight="13.2" x14ac:dyDescent="0.25"/>
  <cols>
    <col min="1" max="1" width="8.88671875" style="57" bestFit="1" customWidth="1"/>
    <col min="2" max="3" width="10.6640625" style="57" customWidth="1"/>
    <col min="4" max="16384" width="11.44140625" style="57"/>
  </cols>
  <sheetData>
    <row r="1" spans="1:4" x14ac:dyDescent="0.25">
      <c r="A1" s="68"/>
      <c r="B1" s="68"/>
      <c r="C1" s="68"/>
    </row>
    <row r="3" spans="1:4" s="96" customFormat="1" ht="37.5" customHeight="1" x14ac:dyDescent="0.25">
      <c r="A3" s="97" t="s">
        <v>189</v>
      </c>
      <c r="B3" s="95" t="s">
        <v>74</v>
      </c>
      <c r="C3" s="77" t="s">
        <v>96</v>
      </c>
      <c r="D3" s="75" t="s">
        <v>94</v>
      </c>
    </row>
    <row r="4" spans="1:4" x14ac:dyDescent="0.25">
      <c r="A4" s="19">
        <v>102</v>
      </c>
      <c r="B4" s="94" t="str">
        <f>VLOOKUP($A4,PNR!$1:$1048576,2,0)</f>
        <v>Bäter</v>
      </c>
      <c r="C4" s="101">
        <f>VLOOKUP($A4,PNR!$1:$1048576,7,0)</f>
        <v>11</v>
      </c>
      <c r="D4" s="100">
        <f>VLOOKUP($A4,PNR!$1:$1048576,4,0)</f>
        <v>22429</v>
      </c>
    </row>
    <row r="5" spans="1:4" x14ac:dyDescent="0.25">
      <c r="A5" s="19">
        <v>104</v>
      </c>
      <c r="B5" s="94" t="str">
        <f>VLOOKUP($A5,PNR!$1:$1048576,2,0)</f>
        <v>Birkus</v>
      </c>
      <c r="C5" s="101">
        <f>VLOOKUP($A5,PNR!$1:$1048576,7,0)</f>
        <v>8</v>
      </c>
      <c r="D5" s="100">
        <f>VLOOKUP($A5,PNR!$1:$1048576,4,0)</f>
        <v>24458</v>
      </c>
    </row>
    <row r="6" spans="1:4" x14ac:dyDescent="0.25">
      <c r="A6" s="19">
        <v>105</v>
      </c>
      <c r="B6" s="94" t="str">
        <f>VLOOKUP($A6,PNR!$1:$1048576,2,0)</f>
        <v>Brüssing</v>
      </c>
      <c r="C6" s="101">
        <f>VLOOKUP($A6,PNR!$1:$1048576,7,0)</f>
        <v>12</v>
      </c>
      <c r="D6" s="100">
        <f>VLOOKUP($A6,PNR!$1:$1048576,4,0)</f>
        <v>23706</v>
      </c>
    </row>
    <row r="7" spans="1:4" x14ac:dyDescent="0.25">
      <c r="A7" s="19">
        <v>107</v>
      </c>
      <c r="B7" s="94" t="str">
        <f>VLOOKUP($A7,PNR!$1:$1048576,2,0)</f>
        <v>Ehms</v>
      </c>
      <c r="C7" s="101">
        <f>VLOOKUP($A7,PNR!$1:$1048576,7,0)</f>
        <v>8</v>
      </c>
      <c r="D7" s="100">
        <f>VLOOKUP($A7,PNR!$1:$1048576,4,0)</f>
        <v>27948</v>
      </c>
    </row>
    <row r="8" spans="1:4" x14ac:dyDescent="0.25">
      <c r="A8" s="19">
        <v>109</v>
      </c>
      <c r="B8" s="94" t="str">
        <f>VLOOKUP($A8,PNR!$1:$1048576,2,0)</f>
        <v>Gerlach</v>
      </c>
      <c r="C8" s="101">
        <f>VLOOKUP($A8,PNR!$1:$1048576,7,0)</f>
        <v>14</v>
      </c>
      <c r="D8" s="100">
        <f>VLOOKUP($A8,PNR!$1:$1048576,4,0)</f>
        <v>19082</v>
      </c>
    </row>
    <row r="9" spans="1:4" x14ac:dyDescent="0.25">
      <c r="A9" s="19">
        <v>116</v>
      </c>
      <c r="B9" s="94" t="str">
        <f>VLOOKUP($A9,PNR!$1:$1048576,2,0)</f>
        <v>Klim</v>
      </c>
      <c r="C9" s="101">
        <f>VLOOKUP($A9,PNR!$1:$1048576,7,0)</f>
        <v>10</v>
      </c>
      <c r="D9" s="100">
        <f>VLOOKUP($A9,PNR!$1:$1048576,4,0)</f>
        <v>25949</v>
      </c>
    </row>
    <row r="10" spans="1:4" x14ac:dyDescent="0.25">
      <c r="A10" s="19">
        <v>119</v>
      </c>
      <c r="B10" s="94" t="str">
        <f>VLOOKUP($A10,PNR!$1:$1048576,2,0)</f>
        <v>Langwasser</v>
      </c>
      <c r="C10" s="101">
        <f>VLOOKUP($A10,PNR!$1:$1048576,7,0)</f>
        <v>9</v>
      </c>
      <c r="D10" s="100">
        <f>VLOOKUP($A10,PNR!$1:$1048576,4,0)</f>
        <v>24850</v>
      </c>
    </row>
    <row r="11" spans="1:4" x14ac:dyDescent="0.25">
      <c r="A11" s="19">
        <v>125</v>
      </c>
      <c r="B11" s="94" t="str">
        <f>VLOOKUP($A11,PNR!$1:$1048576,2,0)</f>
        <v>Paustik</v>
      </c>
      <c r="C11" s="101">
        <f>VLOOKUP($A11,PNR!$1:$1048576,7,0)</f>
        <v>8</v>
      </c>
      <c r="D11" s="100">
        <f>VLOOKUP($A11,PNR!$1:$1048576,4,0)</f>
        <v>28339</v>
      </c>
    </row>
    <row r="12" spans="1:4" x14ac:dyDescent="0.25">
      <c r="A12" s="19">
        <v>129</v>
      </c>
      <c r="B12" s="94" t="str">
        <f>VLOOKUP($A12,PNR!$1:$1048576,2,0)</f>
        <v>Rollas</v>
      </c>
      <c r="C12" s="101">
        <f>VLOOKUP($A12,PNR!$1:$1048576,7,0)</f>
        <v>13</v>
      </c>
      <c r="D12" s="100">
        <f>VLOOKUP($A12,PNR!$1:$1048576,4,0)</f>
        <v>20284</v>
      </c>
    </row>
    <row r="13" spans="1:4" x14ac:dyDescent="0.25">
      <c r="A13" s="19">
        <v>131</v>
      </c>
      <c r="B13" s="94" t="str">
        <f>VLOOKUP($A13,PNR!$1:$1048576,2,0)</f>
        <v>Schlup</v>
      </c>
      <c r="C13" s="101">
        <f>VLOOKUP($A13,PNR!$1:$1048576,7,0)</f>
        <v>10</v>
      </c>
      <c r="D13" s="100">
        <f>VLOOKUP($A13,PNR!$1:$1048576,4,0)</f>
        <v>25264</v>
      </c>
    </row>
    <row r="14" spans="1:4" x14ac:dyDescent="0.25">
      <c r="A14" s="19">
        <v>132</v>
      </c>
      <c r="B14" s="94" t="str">
        <f>VLOOKUP($A14,PNR!$1:$1048576,2,0)</f>
        <v>Schöbel</v>
      </c>
      <c r="C14" s="101">
        <f>VLOOKUP($A14,PNR!$1:$1048576,7,0)</f>
        <v>9</v>
      </c>
      <c r="D14" s="100">
        <f>VLOOKUP($A14,PNR!$1:$1048576,4,0)</f>
        <v>26736</v>
      </c>
    </row>
    <row r="15" spans="1:4" x14ac:dyDescent="0.25">
      <c r="A15" s="19">
        <v>134</v>
      </c>
      <c r="B15" s="94" t="str">
        <f>VLOOKUP($A15,PNR!$1:$1048576,2,0)</f>
        <v>Schrüll</v>
      </c>
      <c r="C15" s="101">
        <f>VLOOKUP($A15,PNR!$1:$1048576,7,0)</f>
        <v>9</v>
      </c>
      <c r="D15" s="100">
        <f>VLOOKUP($A15,PNR!$1:$1048576,4,0)</f>
        <v>21044</v>
      </c>
    </row>
    <row r="16" spans="1:4" x14ac:dyDescent="0.25">
      <c r="A16" s="19">
        <v>136</v>
      </c>
      <c r="B16" s="94" t="str">
        <f>VLOOKUP($A16,PNR!$1:$1048576,2,0)</f>
        <v>Struwe</v>
      </c>
      <c r="C16" s="101">
        <f>VLOOKUP($A16,PNR!$1:$1048576,7,0)</f>
        <v>8</v>
      </c>
      <c r="D16" s="100">
        <f>VLOOKUP($A16,PNR!$1:$1048576,4,0)</f>
        <v>24714</v>
      </c>
    </row>
    <row r="17" spans="1:4" x14ac:dyDescent="0.25">
      <c r="A17" s="19">
        <v>138</v>
      </c>
      <c r="B17" s="94" t="str">
        <f>VLOOKUP($A17,PNR!$1:$1048576,2,0)</f>
        <v>Weber</v>
      </c>
      <c r="C17" s="101">
        <f>VLOOKUP($A17,PNR!$1:$1048576,7,0)</f>
        <v>10</v>
      </c>
      <c r="D17" s="100">
        <f>VLOOKUP($A17,PNR!$1:$1048576,4,0)</f>
        <v>26104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workbookViewId="0"/>
  </sheetViews>
  <sheetFormatPr baseColWidth="10" defaultColWidth="11.44140625" defaultRowHeight="13.2" x14ac:dyDescent="0.25"/>
  <cols>
    <col min="1" max="1" width="11.44140625" style="2"/>
    <col min="2" max="2" width="12.6640625" style="2" customWidth="1"/>
    <col min="3" max="3" width="11.88671875" style="2" customWidth="1"/>
    <col min="4" max="4" width="11.44140625" style="2"/>
    <col min="5" max="5" width="11.44140625" style="2" customWidth="1"/>
    <col min="6" max="6" width="12.33203125" style="2" customWidth="1"/>
    <col min="7" max="16384" width="11.44140625" style="2"/>
  </cols>
  <sheetData>
    <row r="1" spans="1:8" x14ac:dyDescent="0.25">
      <c r="A1" s="2" t="s">
        <v>86</v>
      </c>
      <c r="E1" s="2" t="s">
        <v>87</v>
      </c>
    </row>
    <row r="3" spans="1:8" x14ac:dyDescent="0.25">
      <c r="A3" s="3" t="s">
        <v>88</v>
      </c>
      <c r="B3" s="4" t="s">
        <v>89</v>
      </c>
      <c r="C3" s="5"/>
      <c r="E3" s="6" t="s">
        <v>90</v>
      </c>
      <c r="F3" s="4" t="s">
        <v>89</v>
      </c>
      <c r="G3" s="7" t="s">
        <v>91</v>
      </c>
    </row>
    <row r="4" spans="1:8" x14ac:dyDescent="0.25">
      <c r="A4" s="8">
        <v>1</v>
      </c>
      <c r="B4" s="9">
        <v>1728</v>
      </c>
      <c r="C4" s="10"/>
      <c r="E4" s="8">
        <v>1</v>
      </c>
      <c r="F4" s="9">
        <v>700</v>
      </c>
      <c r="G4" s="11">
        <v>100</v>
      </c>
    </row>
    <row r="5" spans="1:8" x14ac:dyDescent="0.25">
      <c r="A5" s="8">
        <v>2</v>
      </c>
      <c r="B5" s="9">
        <v>1749</v>
      </c>
      <c r="C5" s="10"/>
      <c r="E5" s="8">
        <v>2</v>
      </c>
      <c r="F5" s="9">
        <v>735</v>
      </c>
      <c r="G5" s="11">
        <v>105</v>
      </c>
    </row>
    <row r="6" spans="1:8" x14ac:dyDescent="0.25">
      <c r="A6" s="8">
        <v>3</v>
      </c>
      <c r="B6" s="9">
        <v>1770</v>
      </c>
      <c r="C6" s="10"/>
      <c r="E6" s="8">
        <v>3</v>
      </c>
      <c r="F6" s="9">
        <v>784.00000000000011</v>
      </c>
      <c r="G6" s="11">
        <v>112</v>
      </c>
    </row>
    <row r="7" spans="1:8" x14ac:dyDescent="0.25">
      <c r="A7" s="8">
        <v>4</v>
      </c>
      <c r="B7" s="9">
        <v>1797</v>
      </c>
      <c r="C7" s="10"/>
      <c r="E7" s="8">
        <v>4</v>
      </c>
      <c r="F7" s="9">
        <v>854</v>
      </c>
      <c r="G7" s="11">
        <v>122</v>
      </c>
    </row>
    <row r="8" spans="1:8" x14ac:dyDescent="0.25">
      <c r="A8" s="8">
        <v>5</v>
      </c>
      <c r="B8" s="9">
        <v>1834</v>
      </c>
      <c r="C8" s="10"/>
    </row>
    <row r="9" spans="1:8" x14ac:dyDescent="0.25">
      <c r="A9" s="8">
        <v>6</v>
      </c>
      <c r="B9" s="9">
        <v>1882</v>
      </c>
      <c r="C9" s="10"/>
    </row>
    <row r="10" spans="1:8" x14ac:dyDescent="0.25">
      <c r="A10" s="8">
        <v>7</v>
      </c>
      <c r="B10" s="9">
        <v>1941</v>
      </c>
      <c r="C10" s="10"/>
    </row>
    <row r="11" spans="1:8" x14ac:dyDescent="0.25">
      <c r="A11" s="8">
        <v>8</v>
      </c>
      <c r="B11" s="9">
        <v>2042</v>
      </c>
      <c r="C11" s="10"/>
      <c r="H11" s="12"/>
    </row>
    <row r="12" spans="1:8" x14ac:dyDescent="0.25">
      <c r="A12" s="8">
        <v>9</v>
      </c>
      <c r="B12" s="9">
        <v>2207</v>
      </c>
      <c r="C12" s="10"/>
    </row>
    <row r="13" spans="1:8" x14ac:dyDescent="0.25">
      <c r="A13" s="8">
        <v>10</v>
      </c>
      <c r="B13" s="9">
        <v>2425</v>
      </c>
      <c r="C13" s="10"/>
    </row>
    <row r="14" spans="1:8" x14ac:dyDescent="0.25">
      <c r="A14" s="8">
        <v>11</v>
      </c>
      <c r="B14" s="9">
        <v>2719</v>
      </c>
      <c r="C14" s="10"/>
    </row>
    <row r="15" spans="1:8" x14ac:dyDescent="0.25">
      <c r="A15" s="8">
        <v>12</v>
      </c>
      <c r="B15" s="9">
        <v>2802</v>
      </c>
      <c r="C15" s="10"/>
    </row>
    <row r="16" spans="1:8" x14ac:dyDescent="0.25">
      <c r="A16" s="8">
        <v>13</v>
      </c>
      <c r="B16" s="9">
        <v>3131</v>
      </c>
      <c r="C16" s="10"/>
    </row>
    <row r="17" spans="1:3" x14ac:dyDescent="0.25">
      <c r="A17" s="8">
        <v>14</v>
      </c>
      <c r="B17" s="9">
        <v>3558</v>
      </c>
      <c r="C17" s="1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showZeros="0" zoomScaleNormal="100" workbookViewId="0"/>
  </sheetViews>
  <sheetFormatPr baseColWidth="10" defaultColWidth="11.44140625" defaultRowHeight="13.2" x14ac:dyDescent="0.25"/>
  <cols>
    <col min="1" max="1" width="11.44140625" style="78"/>
    <col min="2" max="3" width="15.6640625" style="79" customWidth="1"/>
    <col min="4" max="4" width="11.44140625" style="80"/>
    <col min="5" max="6" width="15.6640625" style="80" customWidth="1"/>
    <col min="7" max="16384" width="11.44140625" style="81"/>
  </cols>
  <sheetData>
    <row r="1" spans="1:6" x14ac:dyDescent="0.25">
      <c r="A1" s="78" t="s">
        <v>191</v>
      </c>
    </row>
    <row r="3" spans="1:6" ht="29.4" customHeight="1" x14ac:dyDescent="0.25">
      <c r="A3" s="82" t="s">
        <v>189</v>
      </c>
      <c r="B3" s="83" t="s">
        <v>74</v>
      </c>
      <c r="C3" s="83" t="s">
        <v>75</v>
      </c>
      <c r="D3" s="84" t="s">
        <v>80</v>
      </c>
      <c r="E3" s="85" t="s">
        <v>81</v>
      </c>
      <c r="F3" s="82" t="s">
        <v>82</v>
      </c>
    </row>
    <row r="4" spans="1:6" ht="15" customHeight="1" x14ac:dyDescent="0.25">
      <c r="A4" s="78">
        <v>500</v>
      </c>
      <c r="B4" s="79" t="s">
        <v>3</v>
      </c>
      <c r="C4" s="79" t="s">
        <v>0</v>
      </c>
      <c r="D4" s="80" t="s">
        <v>76</v>
      </c>
      <c r="E4" s="86">
        <v>33334</v>
      </c>
      <c r="F4" s="87">
        <v>3</v>
      </c>
    </row>
    <row r="5" spans="1:6" ht="15" customHeight="1" x14ac:dyDescent="0.25">
      <c r="A5" s="78">
        <v>501</v>
      </c>
      <c r="B5" s="79" t="s">
        <v>84</v>
      </c>
      <c r="C5" s="79" t="s">
        <v>15</v>
      </c>
      <c r="D5" s="80" t="s">
        <v>76</v>
      </c>
      <c r="E5" s="88">
        <v>33869</v>
      </c>
      <c r="F5" s="87">
        <v>3</v>
      </c>
    </row>
    <row r="6" spans="1:6" ht="15" customHeight="1" x14ac:dyDescent="0.25">
      <c r="A6" s="78">
        <v>503</v>
      </c>
      <c r="B6" s="79" t="s">
        <v>21</v>
      </c>
      <c r="C6" s="79" t="s">
        <v>22</v>
      </c>
      <c r="D6" s="80" t="s">
        <v>77</v>
      </c>
      <c r="E6" s="88">
        <v>33669</v>
      </c>
      <c r="F6" s="87">
        <v>2</v>
      </c>
    </row>
    <row r="7" spans="1:6" ht="15" customHeight="1" x14ac:dyDescent="0.25">
      <c r="A7" s="78">
        <v>504</v>
      </c>
      <c r="B7" s="79" t="s">
        <v>190</v>
      </c>
      <c r="C7" s="79" t="s">
        <v>12</v>
      </c>
      <c r="D7" s="80" t="s">
        <v>76</v>
      </c>
      <c r="E7" s="86">
        <v>35103</v>
      </c>
      <c r="F7" s="87">
        <v>1</v>
      </c>
    </row>
    <row r="8" spans="1:6" ht="15" customHeight="1" x14ac:dyDescent="0.25">
      <c r="A8" s="78">
        <v>505</v>
      </c>
      <c r="B8" s="79" t="s">
        <v>20</v>
      </c>
      <c r="C8" s="79" t="s">
        <v>41</v>
      </c>
      <c r="D8" s="80" t="s">
        <v>77</v>
      </c>
      <c r="E8" s="88">
        <v>34069</v>
      </c>
      <c r="F8" s="87">
        <v>1</v>
      </c>
    </row>
    <row r="9" spans="1:6" ht="15" customHeight="1" x14ac:dyDescent="0.25">
      <c r="A9" s="78">
        <v>506</v>
      </c>
      <c r="B9" s="79" t="s">
        <v>194</v>
      </c>
      <c r="C9" s="79" t="s">
        <v>23</v>
      </c>
      <c r="D9" s="80" t="s">
        <v>76</v>
      </c>
      <c r="E9" s="88">
        <v>33904</v>
      </c>
      <c r="F9" s="87">
        <v>3</v>
      </c>
    </row>
    <row r="10" spans="1:6" ht="15" customHeight="1" x14ac:dyDescent="0.25">
      <c r="A10" s="78">
        <v>507</v>
      </c>
      <c r="B10" s="79" t="s">
        <v>26</v>
      </c>
      <c r="C10" s="79" t="s">
        <v>27</v>
      </c>
      <c r="D10" s="80" t="s">
        <v>76</v>
      </c>
      <c r="E10" s="88">
        <v>34469</v>
      </c>
      <c r="F10" s="87">
        <v>2</v>
      </c>
    </row>
    <row r="11" spans="1:6" ht="15" customHeight="1" x14ac:dyDescent="0.25">
      <c r="A11" s="78">
        <v>509</v>
      </c>
      <c r="B11" s="79" t="s">
        <v>198</v>
      </c>
      <c r="C11" s="79" t="s">
        <v>32</v>
      </c>
      <c r="D11" s="80" t="s">
        <v>77</v>
      </c>
      <c r="E11" s="88">
        <v>34669</v>
      </c>
      <c r="F11" s="87">
        <v>3</v>
      </c>
    </row>
    <row r="12" spans="1:6" ht="15" customHeight="1" x14ac:dyDescent="0.25">
      <c r="A12" s="78">
        <v>510</v>
      </c>
      <c r="B12" s="79" t="s">
        <v>1</v>
      </c>
      <c r="C12" s="79" t="s">
        <v>2</v>
      </c>
      <c r="D12" s="80" t="s">
        <v>76</v>
      </c>
      <c r="E12" s="88">
        <v>33774</v>
      </c>
      <c r="F12" s="87">
        <v>2</v>
      </c>
    </row>
    <row r="13" spans="1:6" ht="15" customHeight="1" x14ac:dyDescent="0.25">
      <c r="A13" s="78">
        <v>513</v>
      </c>
      <c r="B13" s="79" t="s">
        <v>85</v>
      </c>
      <c r="C13" s="79" t="s">
        <v>37</v>
      </c>
      <c r="D13" s="80" t="s">
        <v>76</v>
      </c>
      <c r="E13" s="88">
        <v>33753</v>
      </c>
      <c r="F13" s="87">
        <v>3</v>
      </c>
    </row>
    <row r="14" spans="1:6" ht="15" customHeight="1" x14ac:dyDescent="0.25">
      <c r="A14" s="78">
        <v>515</v>
      </c>
      <c r="B14" s="79" t="s">
        <v>200</v>
      </c>
      <c r="C14" s="79" t="s">
        <v>201</v>
      </c>
      <c r="D14" s="80" t="s">
        <v>77</v>
      </c>
      <c r="E14" s="88">
        <v>33793</v>
      </c>
      <c r="F14" s="87">
        <v>2</v>
      </c>
    </row>
    <row r="15" spans="1:6" ht="15" customHeight="1" x14ac:dyDescent="0.25">
      <c r="A15" s="78">
        <v>518</v>
      </c>
      <c r="B15" s="79" t="s">
        <v>30</v>
      </c>
      <c r="C15" s="79" t="s">
        <v>31</v>
      </c>
      <c r="D15" s="80" t="s">
        <v>77</v>
      </c>
      <c r="E15" s="88">
        <v>34538</v>
      </c>
      <c r="F15" s="87">
        <v>1</v>
      </c>
    </row>
    <row r="16" spans="1:6" ht="15" customHeight="1" x14ac:dyDescent="0.25">
      <c r="A16" s="78">
        <v>520</v>
      </c>
      <c r="B16" s="79" t="s">
        <v>202</v>
      </c>
      <c r="C16" s="79" t="s">
        <v>79</v>
      </c>
      <c r="D16" s="80" t="s">
        <v>77</v>
      </c>
      <c r="E16" s="88">
        <v>33852</v>
      </c>
      <c r="F16" s="87">
        <v>3</v>
      </c>
    </row>
    <row r="17" spans="1:6" ht="15" customHeight="1" x14ac:dyDescent="0.25">
      <c r="A17" s="78">
        <v>522</v>
      </c>
      <c r="B17" s="79" t="s">
        <v>10</v>
      </c>
      <c r="C17" s="79" t="s">
        <v>11</v>
      </c>
      <c r="D17" s="80" t="s">
        <v>76</v>
      </c>
      <c r="E17" s="88">
        <v>34669</v>
      </c>
      <c r="F17" s="87">
        <v>2</v>
      </c>
    </row>
    <row r="18" spans="1:6" ht="15" customHeight="1" x14ac:dyDescent="0.25">
      <c r="A18" s="78">
        <v>523</v>
      </c>
      <c r="B18" s="79" t="s">
        <v>205</v>
      </c>
      <c r="C18" s="79" t="s">
        <v>206</v>
      </c>
      <c r="D18" s="80" t="s">
        <v>76</v>
      </c>
      <c r="E18" s="88">
        <v>34238</v>
      </c>
      <c r="F18" s="87">
        <v>3</v>
      </c>
    </row>
    <row r="19" spans="1:6" ht="15" customHeight="1" x14ac:dyDescent="0.25">
      <c r="A19" s="78">
        <v>601</v>
      </c>
      <c r="B19" s="79" t="s">
        <v>39</v>
      </c>
      <c r="C19" s="79" t="s">
        <v>40</v>
      </c>
      <c r="D19" s="80" t="s">
        <v>77</v>
      </c>
      <c r="E19" s="88">
        <v>34780</v>
      </c>
      <c r="F19" s="87">
        <v>1</v>
      </c>
    </row>
    <row r="20" spans="1:6" ht="15" customHeight="1" x14ac:dyDescent="0.25">
      <c r="A20" s="78">
        <v>603</v>
      </c>
      <c r="B20" s="79" t="s">
        <v>28</v>
      </c>
      <c r="C20" s="79" t="s">
        <v>29</v>
      </c>
      <c r="D20" s="80" t="s">
        <v>77</v>
      </c>
      <c r="E20" s="88">
        <v>34992</v>
      </c>
      <c r="F20" s="87">
        <v>1</v>
      </c>
    </row>
    <row r="21" spans="1:6" x14ac:dyDescent="0.25">
      <c r="A21" s="78">
        <v>605</v>
      </c>
      <c r="B21" s="79" t="s">
        <v>195</v>
      </c>
      <c r="C21" s="79" t="s">
        <v>46</v>
      </c>
      <c r="D21" s="80" t="s">
        <v>77</v>
      </c>
      <c r="E21" s="88">
        <v>34069</v>
      </c>
      <c r="F21" s="87">
        <v>3</v>
      </c>
    </row>
    <row r="22" spans="1:6" x14ac:dyDescent="0.25">
      <c r="A22" s="78">
        <v>606</v>
      </c>
      <c r="B22" s="79" t="s">
        <v>16</v>
      </c>
      <c r="C22" s="79" t="s">
        <v>17</v>
      </c>
      <c r="D22" s="80" t="s">
        <v>77</v>
      </c>
      <c r="E22" s="88">
        <v>34269</v>
      </c>
      <c r="F22" s="87">
        <v>3</v>
      </c>
    </row>
    <row r="23" spans="1:6" x14ac:dyDescent="0.25">
      <c r="A23" s="78">
        <v>607</v>
      </c>
      <c r="B23" s="79" t="s">
        <v>83</v>
      </c>
      <c r="C23" s="79" t="s">
        <v>48</v>
      </c>
      <c r="D23" s="80" t="s">
        <v>77</v>
      </c>
      <c r="E23" s="88">
        <v>34669</v>
      </c>
      <c r="F23" s="87">
        <v>1</v>
      </c>
    </row>
    <row r="24" spans="1:6" x14ac:dyDescent="0.25">
      <c r="A24" s="78">
        <v>608</v>
      </c>
      <c r="B24" s="79" t="s">
        <v>49</v>
      </c>
      <c r="C24" s="79" t="s">
        <v>50</v>
      </c>
      <c r="D24" s="80" t="s">
        <v>77</v>
      </c>
      <c r="E24" s="88">
        <v>34192</v>
      </c>
      <c r="F24" s="87">
        <v>2</v>
      </c>
    </row>
    <row r="25" spans="1:6" x14ac:dyDescent="0.25">
      <c r="A25" s="78">
        <v>609</v>
      </c>
      <c r="B25" s="79" t="s">
        <v>51</v>
      </c>
      <c r="C25" s="79" t="s">
        <v>71</v>
      </c>
      <c r="D25" s="80" t="s">
        <v>77</v>
      </c>
      <c r="E25" s="88">
        <v>34469</v>
      </c>
      <c r="F25" s="87">
        <v>1</v>
      </c>
    </row>
    <row r="26" spans="1:6" x14ac:dyDescent="0.25">
      <c r="A26" s="78">
        <v>610</v>
      </c>
      <c r="B26" s="79" t="s">
        <v>53</v>
      </c>
      <c r="C26" s="79" t="s">
        <v>54</v>
      </c>
      <c r="D26" s="80" t="s">
        <v>76</v>
      </c>
      <c r="E26" s="88">
        <v>34969</v>
      </c>
      <c r="F26" s="87">
        <v>1</v>
      </c>
    </row>
    <row r="27" spans="1:6" x14ac:dyDescent="0.25">
      <c r="A27" s="78">
        <v>612</v>
      </c>
      <c r="B27" s="79" t="s">
        <v>55</v>
      </c>
      <c r="C27" s="79" t="s">
        <v>56</v>
      </c>
      <c r="D27" s="80" t="s">
        <v>77</v>
      </c>
      <c r="E27" s="88">
        <v>34669</v>
      </c>
      <c r="F27" s="87">
        <v>3</v>
      </c>
    </row>
    <row r="28" spans="1:6" x14ac:dyDescent="0.25">
      <c r="A28" s="78">
        <v>613</v>
      </c>
      <c r="B28" s="79" t="s">
        <v>58</v>
      </c>
      <c r="C28" s="79" t="s">
        <v>59</v>
      </c>
      <c r="D28" s="80" t="s">
        <v>77</v>
      </c>
      <c r="E28" s="88">
        <v>34646</v>
      </c>
      <c r="F28" s="87">
        <v>2</v>
      </c>
    </row>
    <row r="29" spans="1:6" x14ac:dyDescent="0.25">
      <c r="A29" s="78">
        <v>616</v>
      </c>
      <c r="B29" s="79" t="s">
        <v>42</v>
      </c>
      <c r="C29" s="79" t="s">
        <v>43</v>
      </c>
      <c r="D29" s="80" t="s">
        <v>77</v>
      </c>
      <c r="E29" s="88">
        <v>34957</v>
      </c>
      <c r="F29" s="87">
        <v>2</v>
      </c>
    </row>
    <row r="30" spans="1:6" x14ac:dyDescent="0.25">
      <c r="A30" s="78">
        <v>619</v>
      </c>
      <c r="B30" s="79" t="s">
        <v>34</v>
      </c>
      <c r="C30" s="79" t="s">
        <v>35</v>
      </c>
      <c r="D30" s="80" t="s">
        <v>76</v>
      </c>
      <c r="E30" s="88">
        <v>34869</v>
      </c>
      <c r="F30" s="87">
        <v>2</v>
      </c>
    </row>
    <row r="31" spans="1:6" x14ac:dyDescent="0.25">
      <c r="A31" s="78">
        <v>620</v>
      </c>
      <c r="B31" s="79" t="s">
        <v>53</v>
      </c>
      <c r="C31" s="79" t="s">
        <v>128</v>
      </c>
      <c r="D31" s="80" t="s">
        <v>76</v>
      </c>
      <c r="E31" s="88">
        <v>34436</v>
      </c>
      <c r="F31" s="87">
        <v>1</v>
      </c>
    </row>
    <row r="32" spans="1:6" x14ac:dyDescent="0.25">
      <c r="A32" s="78">
        <v>621</v>
      </c>
      <c r="B32" s="79" t="s">
        <v>203</v>
      </c>
      <c r="C32" s="79" t="s">
        <v>204</v>
      </c>
      <c r="D32" s="80" t="s">
        <v>76</v>
      </c>
      <c r="E32" s="88">
        <v>34334</v>
      </c>
      <c r="F32" s="87">
        <v>2</v>
      </c>
    </row>
    <row r="33" spans="1:6" x14ac:dyDescent="0.25">
      <c r="A33" s="78">
        <v>623</v>
      </c>
      <c r="B33" s="79" t="s">
        <v>13</v>
      </c>
      <c r="C33" s="79" t="s">
        <v>14</v>
      </c>
      <c r="D33" s="80" t="s">
        <v>76</v>
      </c>
      <c r="E33" s="88">
        <v>34508</v>
      </c>
      <c r="F33" s="87">
        <v>1</v>
      </c>
    </row>
    <row r="34" spans="1:6" x14ac:dyDescent="0.25">
      <c r="A34" s="78">
        <v>700</v>
      </c>
      <c r="B34" s="79" t="s">
        <v>60</v>
      </c>
      <c r="C34" s="79" t="s">
        <v>61</v>
      </c>
      <c r="D34" s="80" t="s">
        <v>76</v>
      </c>
      <c r="E34" s="88">
        <v>34172</v>
      </c>
      <c r="F34" s="87">
        <v>3</v>
      </c>
    </row>
    <row r="35" spans="1:6" x14ac:dyDescent="0.25">
      <c r="A35" s="78">
        <v>701</v>
      </c>
      <c r="B35" s="79" t="s">
        <v>62</v>
      </c>
      <c r="C35" s="79" t="s">
        <v>63</v>
      </c>
      <c r="D35" s="80" t="s">
        <v>76</v>
      </c>
      <c r="E35" s="88">
        <v>34372</v>
      </c>
      <c r="F35" s="87">
        <v>2</v>
      </c>
    </row>
    <row r="36" spans="1:6" x14ac:dyDescent="0.25">
      <c r="A36" s="78">
        <v>702</v>
      </c>
      <c r="B36" s="79" t="s">
        <v>64</v>
      </c>
      <c r="C36" s="79" t="s">
        <v>65</v>
      </c>
      <c r="D36" s="80" t="s">
        <v>77</v>
      </c>
      <c r="E36" s="88">
        <v>34572</v>
      </c>
      <c r="F36" s="87">
        <v>1</v>
      </c>
    </row>
    <row r="37" spans="1:6" x14ac:dyDescent="0.25">
      <c r="A37" s="78">
        <v>703</v>
      </c>
      <c r="B37" s="79" t="s">
        <v>66</v>
      </c>
      <c r="C37" s="79" t="s">
        <v>52</v>
      </c>
      <c r="D37" s="80" t="s">
        <v>77</v>
      </c>
      <c r="E37" s="88">
        <v>33272</v>
      </c>
      <c r="F37" s="87">
        <v>3</v>
      </c>
    </row>
    <row r="38" spans="1:6" x14ac:dyDescent="0.25">
      <c r="A38" s="78">
        <v>704</v>
      </c>
      <c r="B38" s="79" t="s">
        <v>196</v>
      </c>
      <c r="C38" s="79" t="s">
        <v>197</v>
      </c>
      <c r="D38" s="80" t="s">
        <v>77</v>
      </c>
      <c r="E38" s="88">
        <v>34472</v>
      </c>
      <c r="F38" s="87">
        <v>2</v>
      </c>
    </row>
    <row r="39" spans="1:6" x14ac:dyDescent="0.25">
      <c r="A39" s="78">
        <v>708</v>
      </c>
      <c r="B39" s="79" t="s">
        <v>8</v>
      </c>
      <c r="C39" s="79" t="s">
        <v>9</v>
      </c>
      <c r="D39" s="80" t="s">
        <v>77</v>
      </c>
      <c r="E39" s="88">
        <v>34672</v>
      </c>
      <c r="F39" s="87">
        <v>1</v>
      </c>
    </row>
    <row r="40" spans="1:6" x14ac:dyDescent="0.25">
      <c r="A40" s="78">
        <v>709</v>
      </c>
      <c r="B40" s="79" t="s">
        <v>6</v>
      </c>
      <c r="C40" s="79" t="s">
        <v>7</v>
      </c>
      <c r="D40" s="80" t="s">
        <v>76</v>
      </c>
      <c r="E40" s="88">
        <v>34872</v>
      </c>
      <c r="F40" s="87">
        <v>1</v>
      </c>
    </row>
    <row r="41" spans="1:6" x14ac:dyDescent="0.25">
      <c r="A41" s="78">
        <v>710</v>
      </c>
      <c r="B41" s="79" t="s">
        <v>33</v>
      </c>
      <c r="C41" s="79" t="s">
        <v>78</v>
      </c>
      <c r="D41" s="80" t="s">
        <v>77</v>
      </c>
      <c r="E41" s="88">
        <v>34072</v>
      </c>
      <c r="F41" s="87">
        <v>1</v>
      </c>
    </row>
    <row r="42" spans="1:6" x14ac:dyDescent="0.25">
      <c r="A42" s="78">
        <v>711</v>
      </c>
      <c r="B42" s="79" t="s">
        <v>5</v>
      </c>
      <c r="C42" s="79" t="s">
        <v>4</v>
      </c>
      <c r="D42" s="80" t="s">
        <v>77</v>
      </c>
      <c r="E42" s="88">
        <v>34272</v>
      </c>
      <c r="F42" s="87">
        <v>2</v>
      </c>
    </row>
    <row r="43" spans="1:6" x14ac:dyDescent="0.25">
      <c r="A43" s="78">
        <v>712</v>
      </c>
      <c r="B43" s="79" t="s">
        <v>24</v>
      </c>
      <c r="C43" s="79" t="s">
        <v>25</v>
      </c>
      <c r="D43" s="80" t="s">
        <v>77</v>
      </c>
      <c r="E43" s="88">
        <v>34472</v>
      </c>
      <c r="F43" s="87">
        <v>2</v>
      </c>
    </row>
    <row r="44" spans="1:6" x14ac:dyDescent="0.25">
      <c r="A44" s="78">
        <v>713</v>
      </c>
      <c r="B44" s="79" t="s">
        <v>44</v>
      </c>
      <c r="C44" s="79" t="s">
        <v>57</v>
      </c>
      <c r="D44" s="80" t="s">
        <v>77</v>
      </c>
      <c r="E44" s="88">
        <v>34142</v>
      </c>
      <c r="F44" s="87">
        <v>3</v>
      </c>
    </row>
    <row r="45" spans="1:6" x14ac:dyDescent="0.25">
      <c r="A45" s="78">
        <v>717</v>
      </c>
      <c r="B45" s="79" t="s">
        <v>47</v>
      </c>
      <c r="C45" s="79" t="s">
        <v>79</v>
      </c>
      <c r="D45" s="80" t="s">
        <v>77</v>
      </c>
      <c r="E45" s="88">
        <v>33677</v>
      </c>
      <c r="F45" s="87">
        <v>3</v>
      </c>
    </row>
    <row r="46" spans="1:6" x14ac:dyDescent="0.25">
      <c r="A46" s="78">
        <v>718</v>
      </c>
      <c r="B46" s="79" t="s">
        <v>193</v>
      </c>
      <c r="C46" s="79" t="s">
        <v>192</v>
      </c>
      <c r="D46" s="80" t="s">
        <v>76</v>
      </c>
      <c r="E46" s="88">
        <v>34972</v>
      </c>
      <c r="F46" s="87">
        <v>1</v>
      </c>
    </row>
    <row r="47" spans="1:6" x14ac:dyDescent="0.25">
      <c r="A47" s="78">
        <v>719</v>
      </c>
      <c r="B47" s="79" t="s">
        <v>68</v>
      </c>
      <c r="C47" s="79" t="s">
        <v>69</v>
      </c>
      <c r="D47" s="80" t="s">
        <v>77</v>
      </c>
      <c r="E47" s="88">
        <v>33742</v>
      </c>
      <c r="F47" s="87">
        <v>1</v>
      </c>
    </row>
    <row r="48" spans="1:6" x14ac:dyDescent="0.25">
      <c r="A48" s="78">
        <v>720</v>
      </c>
      <c r="B48" s="79" t="s">
        <v>18</v>
      </c>
      <c r="C48" s="79" t="s">
        <v>19</v>
      </c>
      <c r="D48" s="80" t="s">
        <v>76</v>
      </c>
      <c r="E48" s="88">
        <v>34237</v>
      </c>
      <c r="F48" s="87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zoomScaleNormal="100" workbookViewId="0"/>
  </sheetViews>
  <sheetFormatPr baseColWidth="10" defaultColWidth="11.5546875" defaultRowHeight="13.2" x14ac:dyDescent="0.25"/>
  <cols>
    <col min="1" max="2" width="8.6640625" style="29" customWidth="1"/>
    <col min="3" max="3" width="13.6640625" style="29" customWidth="1"/>
    <col min="4" max="4" width="11.5546875" style="29" customWidth="1"/>
    <col min="5" max="6" width="8.6640625" style="29" customWidth="1"/>
    <col min="7" max="7" width="11.5546875" style="29" customWidth="1"/>
    <col min="8" max="8" width="8.6640625" style="29" customWidth="1"/>
    <col min="9" max="9" width="8.6640625" style="30" customWidth="1"/>
    <col min="10" max="10" width="11.5546875" style="29"/>
    <col min="11" max="13" width="8.6640625" style="29" customWidth="1"/>
    <col min="14" max="16384" width="11.5546875" style="29"/>
  </cols>
  <sheetData>
    <row r="1" spans="1:13" x14ac:dyDescent="0.25">
      <c r="A1" s="103" t="s">
        <v>208</v>
      </c>
      <c r="E1" s="103" t="s">
        <v>209</v>
      </c>
      <c r="H1" s="103" t="s">
        <v>210</v>
      </c>
      <c r="K1" s="103" t="s">
        <v>211</v>
      </c>
    </row>
    <row r="3" spans="1:13" x14ac:dyDescent="0.25">
      <c r="A3" s="31" t="s">
        <v>164</v>
      </c>
      <c r="B3" s="32" t="s">
        <v>165</v>
      </c>
      <c r="C3" s="59" t="s">
        <v>187</v>
      </c>
      <c r="D3" s="33"/>
      <c r="E3" s="34" t="s">
        <v>164</v>
      </c>
      <c r="F3" s="35" t="s">
        <v>165</v>
      </c>
      <c r="H3" s="34" t="s">
        <v>164</v>
      </c>
      <c r="I3" s="35" t="s">
        <v>165</v>
      </c>
      <c r="K3" s="36" t="s">
        <v>166</v>
      </c>
      <c r="L3" s="37" t="s">
        <v>164</v>
      </c>
      <c r="M3" s="38" t="s">
        <v>165</v>
      </c>
    </row>
    <row r="4" spans="1:13" x14ac:dyDescent="0.25">
      <c r="A4" s="39">
        <v>0</v>
      </c>
      <c r="B4" s="40">
        <v>6</v>
      </c>
      <c r="C4" s="55" t="s">
        <v>188</v>
      </c>
      <c r="D4" s="41"/>
      <c r="E4" s="42">
        <v>0</v>
      </c>
      <c r="F4" s="43">
        <v>6</v>
      </c>
      <c r="H4" s="42">
        <v>15</v>
      </c>
      <c r="I4" s="43" t="s">
        <v>167</v>
      </c>
      <c r="K4" s="36">
        <v>0</v>
      </c>
      <c r="L4" s="44">
        <v>0</v>
      </c>
      <c r="M4" s="43" t="s">
        <v>168</v>
      </c>
    </row>
    <row r="5" spans="1:13" x14ac:dyDescent="0.25">
      <c r="A5" s="39">
        <v>30</v>
      </c>
      <c r="B5" s="40">
        <v>5</v>
      </c>
      <c r="C5" s="55" t="s">
        <v>188</v>
      </c>
      <c r="D5" s="41"/>
      <c r="E5" s="42">
        <v>30</v>
      </c>
      <c r="F5" s="43" t="s">
        <v>169</v>
      </c>
      <c r="H5" s="42">
        <v>14</v>
      </c>
      <c r="I5" s="43" t="s">
        <v>170</v>
      </c>
      <c r="K5" s="36">
        <v>9</v>
      </c>
      <c r="L5" s="44">
        <v>1</v>
      </c>
      <c r="M5" s="43" t="s">
        <v>169</v>
      </c>
    </row>
    <row r="6" spans="1:13" x14ac:dyDescent="0.25">
      <c r="A6" s="39">
        <v>50</v>
      </c>
      <c r="B6" s="40">
        <v>4</v>
      </c>
      <c r="C6" s="40" t="s">
        <v>171</v>
      </c>
      <c r="D6" s="41"/>
      <c r="E6" s="42">
        <v>37</v>
      </c>
      <c r="F6" s="43">
        <v>5</v>
      </c>
      <c r="H6" s="42">
        <v>13</v>
      </c>
      <c r="I6" s="43" t="s">
        <v>172</v>
      </c>
      <c r="K6" s="36">
        <v>18</v>
      </c>
      <c r="L6" s="44">
        <v>2</v>
      </c>
      <c r="M6" s="43" t="s">
        <v>173</v>
      </c>
    </row>
    <row r="7" spans="1:13" x14ac:dyDescent="0.25">
      <c r="A7" s="39">
        <v>67</v>
      </c>
      <c r="B7" s="40">
        <v>3</v>
      </c>
      <c r="C7" s="40" t="s">
        <v>171</v>
      </c>
      <c r="D7" s="41"/>
      <c r="E7" s="42">
        <v>44</v>
      </c>
      <c r="F7" s="43" t="s">
        <v>174</v>
      </c>
      <c r="H7" s="42">
        <v>12</v>
      </c>
      <c r="I7" s="43" t="s">
        <v>175</v>
      </c>
      <c r="K7" s="36">
        <v>27</v>
      </c>
      <c r="L7" s="44">
        <v>3</v>
      </c>
      <c r="M7" s="43" t="s">
        <v>174</v>
      </c>
    </row>
    <row r="8" spans="1:13" x14ac:dyDescent="0.25">
      <c r="A8" s="39">
        <v>81</v>
      </c>
      <c r="B8" s="40">
        <v>2</v>
      </c>
      <c r="C8" s="40" t="s">
        <v>171</v>
      </c>
      <c r="D8" s="41"/>
      <c r="E8" s="42">
        <v>50</v>
      </c>
      <c r="F8" s="43" t="s">
        <v>176</v>
      </c>
      <c r="H8" s="42">
        <v>11</v>
      </c>
      <c r="I8" s="43" t="s">
        <v>177</v>
      </c>
      <c r="K8" s="36">
        <v>36</v>
      </c>
      <c r="L8" s="44">
        <v>4</v>
      </c>
      <c r="M8" s="43" t="s">
        <v>176</v>
      </c>
    </row>
    <row r="9" spans="1:13" x14ac:dyDescent="0.25">
      <c r="A9" s="39">
        <v>92</v>
      </c>
      <c r="B9" s="40">
        <v>1</v>
      </c>
      <c r="C9" s="40" t="s">
        <v>178</v>
      </c>
      <c r="D9" s="41"/>
      <c r="E9" s="42">
        <v>56.000000000000007</v>
      </c>
      <c r="F9" s="43">
        <v>4</v>
      </c>
      <c r="H9" s="42">
        <v>10</v>
      </c>
      <c r="I9" s="43" t="s">
        <v>179</v>
      </c>
      <c r="K9" s="36">
        <v>45</v>
      </c>
      <c r="L9" s="44">
        <v>5</v>
      </c>
      <c r="M9" s="43" t="s">
        <v>180</v>
      </c>
    </row>
    <row r="10" spans="1:13" x14ac:dyDescent="0.25">
      <c r="E10" s="42">
        <v>62</v>
      </c>
      <c r="F10" s="43" t="s">
        <v>181</v>
      </c>
      <c r="H10" s="42">
        <v>9</v>
      </c>
      <c r="I10" s="43" t="s">
        <v>182</v>
      </c>
      <c r="K10" s="36">
        <v>50</v>
      </c>
      <c r="L10" s="44">
        <v>6</v>
      </c>
      <c r="M10" s="43" t="s">
        <v>181</v>
      </c>
    </row>
    <row r="11" spans="1:13" x14ac:dyDescent="0.25">
      <c r="D11" s="45"/>
      <c r="E11" s="42">
        <v>67</v>
      </c>
      <c r="F11" s="43" t="s">
        <v>183</v>
      </c>
      <c r="H11" s="42">
        <v>8</v>
      </c>
      <c r="I11" s="43" t="s">
        <v>184</v>
      </c>
      <c r="K11" s="36">
        <v>55</v>
      </c>
      <c r="L11" s="44">
        <v>7</v>
      </c>
      <c r="M11" s="43" t="s">
        <v>183</v>
      </c>
    </row>
    <row r="12" spans="1:13" x14ac:dyDescent="0.25">
      <c r="D12" s="46"/>
      <c r="E12" s="42">
        <v>72</v>
      </c>
      <c r="F12" s="43">
        <v>3</v>
      </c>
      <c r="H12" s="42">
        <v>7</v>
      </c>
      <c r="I12" s="43" t="s">
        <v>183</v>
      </c>
      <c r="K12" s="36">
        <v>60</v>
      </c>
      <c r="L12" s="44">
        <v>8</v>
      </c>
      <c r="M12" s="43" t="s">
        <v>184</v>
      </c>
    </row>
    <row r="13" spans="1:13" x14ac:dyDescent="0.25">
      <c r="D13" s="47"/>
      <c r="E13" s="42">
        <v>77</v>
      </c>
      <c r="F13" s="43" t="s">
        <v>182</v>
      </c>
      <c r="H13" s="42">
        <v>6</v>
      </c>
      <c r="I13" s="43" t="s">
        <v>181</v>
      </c>
      <c r="K13" s="36">
        <v>65</v>
      </c>
      <c r="L13" s="44">
        <v>9</v>
      </c>
      <c r="M13" s="43" t="s">
        <v>182</v>
      </c>
    </row>
    <row r="14" spans="1:13" x14ac:dyDescent="0.25">
      <c r="D14" s="47"/>
      <c r="E14" s="42">
        <v>81</v>
      </c>
      <c r="F14" s="43" t="s">
        <v>179</v>
      </c>
      <c r="H14" s="42">
        <v>5</v>
      </c>
      <c r="I14" s="43" t="s">
        <v>180</v>
      </c>
      <c r="K14" s="36">
        <v>70</v>
      </c>
      <c r="L14" s="44">
        <v>10</v>
      </c>
      <c r="M14" s="43" t="s">
        <v>179</v>
      </c>
    </row>
    <row r="15" spans="1:13" x14ac:dyDescent="0.25">
      <c r="D15" s="47"/>
      <c r="E15" s="42">
        <v>85</v>
      </c>
      <c r="F15" s="43">
        <v>2</v>
      </c>
      <c r="H15" s="42">
        <v>4</v>
      </c>
      <c r="I15" s="43" t="s">
        <v>176</v>
      </c>
      <c r="K15" s="36">
        <v>75</v>
      </c>
      <c r="L15" s="44">
        <v>11</v>
      </c>
      <c r="M15" s="43" t="s">
        <v>177</v>
      </c>
    </row>
    <row r="16" spans="1:13" x14ac:dyDescent="0.25">
      <c r="D16" s="47"/>
      <c r="E16" s="42">
        <v>89</v>
      </c>
      <c r="F16" s="43" t="s">
        <v>175</v>
      </c>
      <c r="H16" s="42">
        <v>3</v>
      </c>
      <c r="I16" s="43" t="s">
        <v>174</v>
      </c>
      <c r="K16" s="36">
        <v>80</v>
      </c>
      <c r="L16" s="44">
        <v>12</v>
      </c>
      <c r="M16" s="43" t="s">
        <v>175</v>
      </c>
    </row>
    <row r="17" spans="4:13" x14ac:dyDescent="0.25">
      <c r="D17" s="47"/>
      <c r="E17" s="42">
        <v>92</v>
      </c>
      <c r="F17" s="43" t="s">
        <v>172</v>
      </c>
      <c r="H17" s="42">
        <v>2</v>
      </c>
      <c r="I17" s="43" t="s">
        <v>173</v>
      </c>
      <c r="K17" s="36">
        <v>85</v>
      </c>
      <c r="L17" s="44">
        <v>13</v>
      </c>
      <c r="M17" s="43" t="s">
        <v>172</v>
      </c>
    </row>
    <row r="18" spans="4:13" x14ac:dyDescent="0.25">
      <c r="D18" s="47"/>
      <c r="E18" s="42">
        <v>95</v>
      </c>
      <c r="F18" s="43">
        <v>1</v>
      </c>
      <c r="H18" s="42">
        <v>1</v>
      </c>
      <c r="I18" s="43" t="s">
        <v>169</v>
      </c>
      <c r="K18" s="36">
        <v>90</v>
      </c>
      <c r="L18" s="44">
        <v>14</v>
      </c>
      <c r="M18" s="43" t="s">
        <v>170</v>
      </c>
    </row>
    <row r="19" spans="4:13" x14ac:dyDescent="0.25">
      <c r="D19" s="47"/>
      <c r="E19" s="42">
        <v>98</v>
      </c>
      <c r="F19" s="43" t="s">
        <v>167</v>
      </c>
      <c r="H19" s="42">
        <v>0</v>
      </c>
      <c r="I19" s="43" t="s">
        <v>168</v>
      </c>
      <c r="K19" s="36">
        <v>95</v>
      </c>
      <c r="L19" s="44">
        <f>15</f>
        <v>15</v>
      </c>
      <c r="M19" s="43" t="s">
        <v>167</v>
      </c>
    </row>
    <row r="20" spans="4:13" x14ac:dyDescent="0.25">
      <c r="D20" s="47"/>
      <c r="E20" s="47"/>
      <c r="F20" s="47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zoomScaleNormal="100" workbookViewId="0"/>
  </sheetViews>
  <sheetFormatPr baseColWidth="10" defaultColWidth="11.44140625" defaultRowHeight="13.2" x14ac:dyDescent="0.25"/>
  <cols>
    <col min="1" max="1" width="11.44140625" style="49"/>
    <col min="2" max="2" width="13" style="49" customWidth="1"/>
    <col min="3" max="3" width="11.88671875" style="49" customWidth="1"/>
    <col min="4" max="16384" width="11.44140625" style="49"/>
  </cols>
  <sheetData>
    <row r="1" spans="1:8" s="65" customFormat="1" x14ac:dyDescent="0.25">
      <c r="A1" s="50"/>
      <c r="B1" s="53"/>
      <c r="C1" s="53"/>
      <c r="D1" s="50"/>
    </row>
    <row r="2" spans="1:8" s="51" customFormat="1" x14ac:dyDescent="0.25">
      <c r="A2" s="65"/>
      <c r="B2" s="65"/>
      <c r="C2" s="65"/>
      <c r="D2" s="65"/>
    </row>
    <row r="3" spans="1:8" s="51" customFormat="1" ht="26.4" x14ac:dyDescent="0.25">
      <c r="A3" s="71" t="s">
        <v>93</v>
      </c>
      <c r="B3" s="72" t="s">
        <v>74</v>
      </c>
      <c r="C3" s="73" t="s">
        <v>80</v>
      </c>
      <c r="D3" s="74" t="s">
        <v>164</v>
      </c>
    </row>
    <row r="4" spans="1:8" s="52" customFormat="1" x14ac:dyDescent="0.25">
      <c r="A4" s="54">
        <v>500</v>
      </c>
      <c r="B4" s="52" t="s">
        <v>3</v>
      </c>
      <c r="C4" s="53" t="s">
        <v>76</v>
      </c>
      <c r="D4" s="53">
        <v>12</v>
      </c>
      <c r="F4" s="51"/>
      <c r="G4" s="51"/>
      <c r="H4" s="51"/>
    </row>
    <row r="5" spans="1:8" s="52" customFormat="1" x14ac:dyDescent="0.25">
      <c r="A5" s="54">
        <v>503</v>
      </c>
      <c r="B5" s="52" t="s">
        <v>21</v>
      </c>
      <c r="C5" s="53" t="s">
        <v>77</v>
      </c>
      <c r="D5" s="53">
        <v>13</v>
      </c>
      <c r="F5" s="51"/>
      <c r="G5" s="51"/>
      <c r="H5" s="51"/>
    </row>
    <row r="6" spans="1:8" s="52" customFormat="1" x14ac:dyDescent="0.25">
      <c r="A6" s="54">
        <v>504</v>
      </c>
      <c r="B6" s="52" t="s">
        <v>190</v>
      </c>
      <c r="C6" s="53" t="s">
        <v>76</v>
      </c>
      <c r="D6" s="53">
        <v>8</v>
      </c>
      <c r="F6" s="51"/>
      <c r="G6" s="51"/>
      <c r="H6" s="51"/>
    </row>
    <row r="7" spans="1:8" s="52" customFormat="1" x14ac:dyDescent="0.25">
      <c r="A7" s="54">
        <v>505</v>
      </c>
      <c r="B7" s="52" t="s">
        <v>20</v>
      </c>
      <c r="C7" s="53" t="s">
        <v>77</v>
      </c>
      <c r="D7" s="53">
        <v>11</v>
      </c>
      <c r="F7" s="51"/>
      <c r="G7" s="51"/>
      <c r="H7" s="51"/>
    </row>
    <row r="8" spans="1:8" s="52" customFormat="1" ht="13.2" customHeight="1" x14ac:dyDescent="0.25">
      <c r="A8" s="54">
        <v>509</v>
      </c>
      <c r="B8" s="52" t="s">
        <v>198</v>
      </c>
      <c r="C8" s="53" t="s">
        <v>77</v>
      </c>
      <c r="D8" s="53">
        <v>14</v>
      </c>
      <c r="F8" s="51"/>
      <c r="G8" s="51"/>
      <c r="H8" s="51"/>
    </row>
    <row r="9" spans="1:8" s="52" customFormat="1" x14ac:dyDescent="0.25">
      <c r="A9" s="54">
        <v>608</v>
      </c>
      <c r="B9" s="52" t="s">
        <v>49</v>
      </c>
      <c r="C9" s="53" t="s">
        <v>77</v>
      </c>
      <c r="D9" s="53">
        <v>8</v>
      </c>
      <c r="F9" s="51"/>
      <c r="G9" s="51"/>
      <c r="H9" s="51"/>
    </row>
    <row r="10" spans="1:8" s="52" customFormat="1" x14ac:dyDescent="0.25">
      <c r="A10" s="54">
        <v>609</v>
      </c>
      <c r="B10" s="52" t="s">
        <v>51</v>
      </c>
      <c r="C10" s="53" t="s">
        <v>77</v>
      </c>
      <c r="D10" s="53">
        <v>11</v>
      </c>
      <c r="F10" s="51"/>
      <c r="G10" s="51"/>
      <c r="H10" s="51"/>
    </row>
    <row r="11" spans="1:8" s="52" customFormat="1" x14ac:dyDescent="0.25">
      <c r="A11" s="54">
        <v>610</v>
      </c>
      <c r="B11" s="52" t="s">
        <v>53</v>
      </c>
      <c r="C11" s="53" t="s">
        <v>76</v>
      </c>
      <c r="D11" s="53">
        <v>7</v>
      </c>
      <c r="F11" s="51"/>
      <c r="G11" s="51"/>
      <c r="H11" s="51"/>
    </row>
    <row r="12" spans="1:8" s="52" customFormat="1" x14ac:dyDescent="0.25">
      <c r="A12" s="54">
        <v>612</v>
      </c>
      <c r="B12" s="52" t="s">
        <v>55</v>
      </c>
      <c r="C12" s="53" t="s">
        <v>77</v>
      </c>
      <c r="D12" s="53">
        <v>11</v>
      </c>
      <c r="F12" s="51"/>
      <c r="G12" s="51"/>
      <c r="H12" s="51"/>
    </row>
    <row r="13" spans="1:8" s="52" customFormat="1" x14ac:dyDescent="0.25">
      <c r="A13" s="54">
        <v>613</v>
      </c>
      <c r="B13" s="52" t="s">
        <v>58</v>
      </c>
      <c r="C13" s="53" t="s">
        <v>77</v>
      </c>
      <c r="D13" s="53">
        <v>4</v>
      </c>
      <c r="F13" s="51"/>
      <c r="G13" s="51"/>
      <c r="H13" s="51"/>
    </row>
    <row r="14" spans="1:8" s="52" customFormat="1" x14ac:dyDescent="0.25">
      <c r="A14" s="54">
        <v>616</v>
      </c>
      <c r="B14" s="52" t="s">
        <v>42</v>
      </c>
      <c r="C14" s="53" t="s">
        <v>77</v>
      </c>
      <c r="D14" s="53">
        <v>11</v>
      </c>
      <c r="F14" s="51"/>
      <c r="G14" s="51"/>
      <c r="H14" s="51"/>
    </row>
    <row r="15" spans="1:8" s="52" customFormat="1" x14ac:dyDescent="0.25">
      <c r="A15" s="54">
        <v>620</v>
      </c>
      <c r="B15" s="52" t="s">
        <v>53</v>
      </c>
      <c r="C15" s="53" t="s">
        <v>76</v>
      </c>
      <c r="D15" s="53">
        <v>10</v>
      </c>
      <c r="F15" s="51"/>
      <c r="G15" s="51"/>
      <c r="H15" s="51"/>
    </row>
    <row r="16" spans="1:8" s="52" customFormat="1" x14ac:dyDescent="0.25">
      <c r="A16" s="54">
        <v>703</v>
      </c>
      <c r="B16" s="52" t="s">
        <v>66</v>
      </c>
      <c r="C16" s="53" t="s">
        <v>77</v>
      </c>
      <c r="D16" s="53">
        <v>12</v>
      </c>
      <c r="F16" s="51"/>
      <c r="G16" s="51"/>
      <c r="H16" s="51"/>
    </row>
    <row r="17" spans="1:8" s="52" customFormat="1" x14ac:dyDescent="0.25">
      <c r="A17" s="54">
        <v>709</v>
      </c>
      <c r="B17" s="52" t="s">
        <v>6</v>
      </c>
      <c r="C17" s="53" t="s">
        <v>76</v>
      </c>
      <c r="D17" s="53">
        <v>9</v>
      </c>
      <c r="F17" s="51"/>
      <c r="G17" s="51"/>
      <c r="H17" s="51"/>
    </row>
    <row r="18" spans="1:8" s="52" customFormat="1" x14ac:dyDescent="0.25">
      <c r="A18" s="54">
        <v>711</v>
      </c>
      <c r="B18" s="52" t="s">
        <v>5</v>
      </c>
      <c r="C18" s="53" t="s">
        <v>77</v>
      </c>
      <c r="D18" s="53">
        <v>5</v>
      </c>
      <c r="F18" s="51"/>
      <c r="G18" s="51"/>
      <c r="H18" s="51"/>
    </row>
    <row r="19" spans="1:8" s="52" customFormat="1" x14ac:dyDescent="0.25">
      <c r="A19" s="54">
        <v>712</v>
      </c>
      <c r="B19" s="52" t="s">
        <v>24</v>
      </c>
      <c r="C19" s="53" t="s">
        <v>77</v>
      </c>
      <c r="D19" s="53">
        <v>9</v>
      </c>
      <c r="F19" s="51"/>
      <c r="G19" s="51"/>
      <c r="H19" s="51"/>
    </row>
    <row r="20" spans="1:8" s="52" customFormat="1" x14ac:dyDescent="0.25">
      <c r="A20" s="54">
        <v>713</v>
      </c>
      <c r="B20" s="52" t="s">
        <v>44</v>
      </c>
      <c r="C20" s="53" t="s">
        <v>77</v>
      </c>
      <c r="D20" s="53">
        <v>11</v>
      </c>
      <c r="F20" s="51"/>
      <c r="G20" s="51"/>
      <c r="H20" s="51"/>
    </row>
    <row r="21" spans="1:8" s="52" customFormat="1" x14ac:dyDescent="0.25">
      <c r="A21" s="54">
        <v>718</v>
      </c>
      <c r="B21" s="52" t="s">
        <v>193</v>
      </c>
      <c r="C21" s="53" t="s">
        <v>76</v>
      </c>
      <c r="D21" s="53">
        <v>14</v>
      </c>
      <c r="F21" s="51"/>
      <c r="G21" s="51"/>
      <c r="H21" s="51"/>
    </row>
    <row r="22" spans="1:8" x14ac:dyDescent="0.25">
      <c r="F22" s="51"/>
      <c r="G22" s="51"/>
      <c r="H22" s="51"/>
    </row>
    <row r="23" spans="1:8" x14ac:dyDescent="0.25">
      <c r="F23" s="51"/>
      <c r="G23" s="51"/>
      <c r="H23" s="51"/>
    </row>
    <row r="24" spans="1:8" x14ac:dyDescent="0.25">
      <c r="F24" s="51"/>
      <c r="G24" s="51"/>
      <c r="H24" s="51"/>
    </row>
    <row r="25" spans="1:8" x14ac:dyDescent="0.25">
      <c r="F25" s="51"/>
      <c r="G25" s="51"/>
      <c r="H25" s="51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zoomScaleNormal="100" workbookViewId="0"/>
  </sheetViews>
  <sheetFormatPr baseColWidth="10" defaultColWidth="11.44140625" defaultRowHeight="13.2" x14ac:dyDescent="0.25"/>
  <cols>
    <col min="1" max="1" width="11.44140625" style="49" customWidth="1"/>
    <col min="2" max="2" width="12" style="52" customWidth="1"/>
    <col min="3" max="3" width="13.5546875" style="52" customWidth="1"/>
    <col min="4" max="4" width="11.44140625" style="49" customWidth="1"/>
    <col min="5" max="16384" width="11.44140625" style="49"/>
  </cols>
  <sheetData>
    <row r="1" spans="1:9" customFormat="1" x14ac:dyDescent="0.25"/>
    <row r="2" spans="1:9" x14ac:dyDescent="0.25">
      <c r="B2" s="54"/>
      <c r="C2" s="54"/>
    </row>
    <row r="3" spans="1:9" x14ac:dyDescent="0.25">
      <c r="B3" s="54"/>
      <c r="C3" s="54"/>
    </row>
    <row r="4" spans="1:9" s="51" customFormat="1" ht="26.4" x14ac:dyDescent="0.25">
      <c r="A4" s="71" t="s">
        <v>189</v>
      </c>
      <c r="B4" s="72" t="s">
        <v>74</v>
      </c>
      <c r="C4" s="102" t="s">
        <v>207</v>
      </c>
      <c r="D4" s="74"/>
      <c r="E4" s="49"/>
    </row>
    <row r="5" spans="1:9" s="52" customFormat="1" x14ac:dyDescent="0.25">
      <c r="A5" s="60">
        <v>506</v>
      </c>
      <c r="B5" s="52" t="s">
        <v>194</v>
      </c>
      <c r="C5" s="53">
        <v>86</v>
      </c>
      <c r="F5" s="51"/>
      <c r="G5" s="58"/>
      <c r="H5" s="58"/>
      <c r="I5" s="58"/>
    </row>
    <row r="6" spans="1:9" s="52" customFormat="1" x14ac:dyDescent="0.25">
      <c r="A6" s="60">
        <v>507</v>
      </c>
      <c r="B6" s="52" t="s">
        <v>26</v>
      </c>
      <c r="C6" s="53">
        <v>81</v>
      </c>
      <c r="F6" s="51"/>
      <c r="G6" s="58"/>
      <c r="H6" s="58"/>
      <c r="I6" s="58"/>
    </row>
    <row r="7" spans="1:9" s="52" customFormat="1" x14ac:dyDescent="0.25">
      <c r="A7" s="60">
        <v>509</v>
      </c>
      <c r="B7" s="52" t="s">
        <v>198</v>
      </c>
      <c r="C7" s="53">
        <v>90</v>
      </c>
      <c r="F7" s="51"/>
      <c r="G7" s="58"/>
      <c r="H7" s="58"/>
      <c r="I7" s="58"/>
    </row>
    <row r="8" spans="1:9" s="52" customFormat="1" x14ac:dyDescent="0.25">
      <c r="A8" s="60">
        <v>510</v>
      </c>
      <c r="B8" s="52" t="s">
        <v>1</v>
      </c>
      <c r="C8" s="53">
        <v>52</v>
      </c>
      <c r="F8" s="51"/>
      <c r="G8" s="58"/>
      <c r="H8" s="58"/>
      <c r="I8" s="58"/>
    </row>
    <row r="9" spans="1:9" s="52" customFormat="1" x14ac:dyDescent="0.25">
      <c r="A9" s="60">
        <v>513</v>
      </c>
      <c r="B9" s="52" t="s">
        <v>85</v>
      </c>
      <c r="C9" s="53">
        <v>51</v>
      </c>
      <c r="F9" s="51"/>
      <c r="G9" s="58"/>
      <c r="H9" s="58"/>
      <c r="I9" s="58"/>
    </row>
    <row r="10" spans="1:9" s="52" customFormat="1" x14ac:dyDescent="0.25">
      <c r="A10" s="60">
        <v>518</v>
      </c>
      <c r="B10" s="52" t="s">
        <v>30</v>
      </c>
      <c r="C10" s="53">
        <v>52</v>
      </c>
      <c r="F10" s="51"/>
      <c r="G10" s="58"/>
      <c r="H10" s="58"/>
      <c r="I10" s="58"/>
    </row>
    <row r="11" spans="1:9" s="52" customFormat="1" x14ac:dyDescent="0.25">
      <c r="A11" s="60">
        <v>520</v>
      </c>
      <c r="B11" s="52" t="s">
        <v>202</v>
      </c>
      <c r="C11" s="53">
        <v>93</v>
      </c>
      <c r="F11" s="51"/>
      <c r="G11" s="58"/>
      <c r="H11" s="58"/>
      <c r="I11" s="58"/>
    </row>
    <row r="12" spans="1:9" s="52" customFormat="1" x14ac:dyDescent="0.25">
      <c r="A12" s="60">
        <v>601</v>
      </c>
      <c r="B12" s="52" t="s">
        <v>39</v>
      </c>
      <c r="C12" s="53">
        <v>79</v>
      </c>
      <c r="F12" s="51"/>
      <c r="G12" s="58"/>
      <c r="H12" s="58"/>
      <c r="I12" s="58"/>
    </row>
    <row r="13" spans="1:9" s="52" customFormat="1" x14ac:dyDescent="0.25">
      <c r="A13" s="60">
        <v>603</v>
      </c>
      <c r="B13" s="52" t="s">
        <v>28</v>
      </c>
      <c r="C13" s="53">
        <v>66</v>
      </c>
      <c r="F13" s="51"/>
      <c r="G13" s="58"/>
      <c r="H13" s="58"/>
      <c r="I13" s="58"/>
    </row>
    <row r="14" spans="1:9" s="52" customFormat="1" x14ac:dyDescent="0.25">
      <c r="A14" s="60">
        <v>605</v>
      </c>
      <c r="B14" s="52" t="s">
        <v>195</v>
      </c>
      <c r="C14" s="50">
        <v>94</v>
      </c>
      <c r="F14" s="51"/>
      <c r="G14" s="58"/>
      <c r="H14" s="58"/>
      <c r="I14" s="58"/>
    </row>
    <row r="15" spans="1:9" s="52" customFormat="1" x14ac:dyDescent="0.25">
      <c r="A15" s="60">
        <v>606</v>
      </c>
      <c r="B15" s="52" t="s">
        <v>16</v>
      </c>
      <c r="C15" s="53">
        <v>64</v>
      </c>
      <c r="F15" s="51"/>
      <c r="G15" s="58"/>
      <c r="H15" s="58"/>
      <c r="I15" s="58"/>
    </row>
    <row r="16" spans="1:9" s="52" customFormat="1" x14ac:dyDescent="0.25">
      <c r="A16" s="60">
        <v>619</v>
      </c>
      <c r="B16" s="52" t="s">
        <v>34</v>
      </c>
      <c r="C16" s="53">
        <v>84</v>
      </c>
      <c r="F16" s="51"/>
      <c r="G16" s="58"/>
      <c r="H16" s="58"/>
      <c r="I16" s="58"/>
    </row>
    <row r="17" spans="1:9" s="52" customFormat="1" x14ac:dyDescent="0.25">
      <c r="A17" s="60">
        <v>620</v>
      </c>
      <c r="B17" s="52" t="s">
        <v>53</v>
      </c>
      <c r="C17" s="53">
        <v>41</v>
      </c>
      <c r="F17" s="51"/>
      <c r="G17" s="58"/>
      <c r="H17" s="58"/>
      <c r="I17" s="58"/>
    </row>
    <row r="18" spans="1:9" s="52" customFormat="1" x14ac:dyDescent="0.25">
      <c r="A18" s="60">
        <v>700</v>
      </c>
      <c r="B18" s="52" t="s">
        <v>60</v>
      </c>
      <c r="C18" s="53">
        <v>69</v>
      </c>
      <c r="F18" s="51"/>
      <c r="G18" s="58"/>
      <c r="H18" s="58"/>
      <c r="I18" s="58"/>
    </row>
    <row r="19" spans="1:9" s="52" customFormat="1" x14ac:dyDescent="0.25">
      <c r="A19" s="60">
        <v>701</v>
      </c>
      <c r="B19" s="52" t="s">
        <v>62</v>
      </c>
      <c r="C19" s="53">
        <v>46</v>
      </c>
      <c r="F19" s="51"/>
      <c r="G19" s="58"/>
      <c r="H19" s="58"/>
      <c r="I19" s="58"/>
    </row>
    <row r="20" spans="1:9" s="52" customFormat="1" x14ac:dyDescent="0.25">
      <c r="A20" s="60">
        <v>702</v>
      </c>
      <c r="B20" s="52" t="s">
        <v>64</v>
      </c>
      <c r="C20" s="53">
        <v>96</v>
      </c>
      <c r="F20" s="51"/>
      <c r="G20" s="58"/>
      <c r="H20" s="58"/>
      <c r="I20" s="58"/>
    </row>
    <row r="21" spans="1:9" s="52" customFormat="1" x14ac:dyDescent="0.25">
      <c r="A21" s="60">
        <v>718</v>
      </c>
      <c r="B21" s="52" t="s">
        <v>193</v>
      </c>
      <c r="C21" s="53">
        <v>81</v>
      </c>
      <c r="F21" s="51"/>
      <c r="G21" s="58"/>
      <c r="H21" s="58"/>
      <c r="I21" s="58"/>
    </row>
    <row r="22" spans="1:9" x14ac:dyDescent="0.25">
      <c r="A22" s="60">
        <v>720</v>
      </c>
      <c r="B22" s="49" t="s">
        <v>18</v>
      </c>
      <c r="C22" s="53">
        <v>62</v>
      </c>
      <c r="D22" s="52"/>
      <c r="F22" s="51"/>
      <c r="G22" s="58"/>
      <c r="H22" s="58"/>
      <c r="I22" s="58"/>
    </row>
    <row r="39" spans="4:9" s="52" customFormat="1" x14ac:dyDescent="0.25">
      <c r="D39" s="49"/>
      <c r="E39" s="49"/>
      <c r="F39" s="49"/>
      <c r="G39" s="49"/>
      <c r="H39" s="49"/>
      <c r="I39" s="49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zoomScaleNormal="100" workbookViewId="0"/>
  </sheetViews>
  <sheetFormatPr baseColWidth="10" defaultColWidth="11.44140625" defaultRowHeight="13.2" x14ac:dyDescent="0.25"/>
  <cols>
    <col min="1" max="1" width="11.44140625" style="49" customWidth="1"/>
    <col min="2" max="2" width="11.44140625" style="49"/>
    <col min="3" max="5" width="11.44140625" style="49" customWidth="1"/>
    <col min="6" max="16384" width="11.44140625" style="49"/>
  </cols>
  <sheetData>
    <row r="1" spans="1:8" s="61" customFormat="1" x14ac:dyDescent="0.25">
      <c r="A1" s="56"/>
      <c r="B1" s="54"/>
      <c r="C1" s="52"/>
    </row>
    <row r="2" spans="1:8" s="61" customFormat="1" x14ac:dyDescent="0.25">
      <c r="A2" s="56"/>
      <c r="B2" s="54"/>
      <c r="C2" s="52"/>
    </row>
    <row r="3" spans="1:8" s="61" customFormat="1" x14ac:dyDescent="0.25"/>
    <row r="4" spans="1:8" s="51" customFormat="1" ht="26.4" x14ac:dyDescent="0.25">
      <c r="A4" s="71" t="s">
        <v>93</v>
      </c>
      <c r="B4" s="72" t="s">
        <v>74</v>
      </c>
      <c r="C4" s="73">
        <v>1</v>
      </c>
      <c r="D4" s="74">
        <v>2</v>
      </c>
      <c r="E4" s="64">
        <v>3</v>
      </c>
    </row>
    <row r="5" spans="1:8" s="52" customFormat="1" ht="13.2" customHeight="1" x14ac:dyDescent="0.25">
      <c r="A5" s="62">
        <v>500</v>
      </c>
      <c r="B5" s="52" t="s">
        <v>3</v>
      </c>
      <c r="C5" s="52">
        <v>87</v>
      </c>
      <c r="D5" s="52">
        <v>89</v>
      </c>
      <c r="E5" s="52">
        <v>77</v>
      </c>
      <c r="H5" s="51"/>
    </row>
    <row r="6" spans="1:8" s="52" customFormat="1" x14ac:dyDescent="0.25">
      <c r="A6" s="62">
        <v>501</v>
      </c>
      <c r="B6" s="52" t="s">
        <v>84</v>
      </c>
      <c r="C6" s="52">
        <v>94</v>
      </c>
      <c r="D6" s="52">
        <v>91</v>
      </c>
      <c r="E6" s="52">
        <v>90</v>
      </c>
      <c r="H6" s="51"/>
    </row>
    <row r="7" spans="1:8" s="52" customFormat="1" x14ac:dyDescent="0.25">
      <c r="A7" s="62">
        <v>503</v>
      </c>
      <c r="B7" s="52" t="s">
        <v>21</v>
      </c>
      <c r="C7" s="52">
        <v>31</v>
      </c>
      <c r="D7" s="52">
        <v>49</v>
      </c>
      <c r="E7" s="52">
        <v>54</v>
      </c>
      <c r="H7" s="51"/>
    </row>
    <row r="8" spans="1:8" s="52" customFormat="1" x14ac:dyDescent="0.25">
      <c r="A8" s="62">
        <v>504</v>
      </c>
      <c r="B8" s="52" t="s">
        <v>190</v>
      </c>
      <c r="C8" s="52">
        <v>93</v>
      </c>
      <c r="D8" s="52">
        <v>91</v>
      </c>
      <c r="E8" s="52">
        <v>97</v>
      </c>
      <c r="H8" s="51"/>
    </row>
    <row r="9" spans="1:8" s="52" customFormat="1" x14ac:dyDescent="0.25">
      <c r="A9" s="62">
        <v>505</v>
      </c>
      <c r="B9" s="52" t="s">
        <v>20</v>
      </c>
      <c r="C9" s="52">
        <v>80</v>
      </c>
      <c r="D9" s="52">
        <v>81</v>
      </c>
      <c r="E9" s="52">
        <v>83</v>
      </c>
      <c r="H9" s="51"/>
    </row>
    <row r="10" spans="1:8" s="52" customFormat="1" x14ac:dyDescent="0.25">
      <c r="A10" s="62">
        <v>607</v>
      </c>
      <c r="B10" s="52" t="s">
        <v>83</v>
      </c>
      <c r="C10" s="52">
        <v>71</v>
      </c>
      <c r="D10" s="52">
        <v>66</v>
      </c>
      <c r="E10" s="52">
        <v>68</v>
      </c>
      <c r="H10" s="51"/>
    </row>
    <row r="11" spans="1:8" s="52" customFormat="1" x14ac:dyDescent="0.25">
      <c r="A11" s="62">
        <v>608</v>
      </c>
      <c r="B11" s="52" t="s">
        <v>49</v>
      </c>
      <c r="C11" s="52">
        <v>47</v>
      </c>
      <c r="D11" s="52">
        <v>40</v>
      </c>
      <c r="E11" s="52">
        <v>52</v>
      </c>
      <c r="H11" s="51"/>
    </row>
    <row r="12" spans="1:8" s="52" customFormat="1" x14ac:dyDescent="0.25">
      <c r="A12" s="62">
        <v>609</v>
      </c>
      <c r="B12" s="52" t="s">
        <v>51</v>
      </c>
      <c r="C12" s="52">
        <v>55</v>
      </c>
      <c r="D12" s="52">
        <v>39</v>
      </c>
      <c r="E12" s="52">
        <v>60</v>
      </c>
      <c r="H12" s="51"/>
    </row>
    <row r="13" spans="1:8" s="52" customFormat="1" x14ac:dyDescent="0.25">
      <c r="A13" s="62">
        <v>610</v>
      </c>
      <c r="B13" s="52" t="s">
        <v>53</v>
      </c>
      <c r="C13" s="52">
        <v>64</v>
      </c>
      <c r="D13" s="52">
        <v>76</v>
      </c>
      <c r="E13" s="52">
        <v>47</v>
      </c>
      <c r="H13" s="51"/>
    </row>
    <row r="14" spans="1:8" s="52" customFormat="1" x14ac:dyDescent="0.25">
      <c r="A14" s="62">
        <v>612</v>
      </c>
      <c r="B14" s="52" t="s">
        <v>55</v>
      </c>
      <c r="C14" s="52">
        <v>33</v>
      </c>
      <c r="D14" s="52">
        <v>48</v>
      </c>
      <c r="E14" s="52">
        <v>55</v>
      </c>
      <c r="H14" s="51"/>
    </row>
    <row r="15" spans="1:8" s="52" customFormat="1" x14ac:dyDescent="0.25">
      <c r="A15" s="62">
        <v>613</v>
      </c>
      <c r="B15" s="52" t="s">
        <v>58</v>
      </c>
      <c r="C15" s="52">
        <v>52</v>
      </c>
      <c r="D15" s="52">
        <v>49</v>
      </c>
      <c r="E15" s="52">
        <v>55</v>
      </c>
      <c r="H15" s="51"/>
    </row>
    <row r="16" spans="1:8" s="52" customFormat="1" x14ac:dyDescent="0.25">
      <c r="A16" s="62">
        <v>616</v>
      </c>
      <c r="B16" s="52" t="s">
        <v>42</v>
      </c>
      <c r="C16" s="52">
        <v>55</v>
      </c>
      <c r="D16" s="52">
        <v>44</v>
      </c>
      <c r="E16" s="52">
        <v>56</v>
      </c>
      <c r="H16" s="51"/>
    </row>
    <row r="17" spans="1:8" s="52" customFormat="1" x14ac:dyDescent="0.25">
      <c r="A17" s="62">
        <v>704</v>
      </c>
      <c r="B17" s="52" t="s">
        <v>196</v>
      </c>
      <c r="C17" s="52">
        <v>74</v>
      </c>
      <c r="D17" s="52">
        <v>72</v>
      </c>
      <c r="E17" s="52">
        <v>61</v>
      </c>
      <c r="H17" s="51"/>
    </row>
    <row r="18" spans="1:8" s="52" customFormat="1" x14ac:dyDescent="0.25">
      <c r="A18" s="62">
        <v>708</v>
      </c>
      <c r="B18" s="52" t="s">
        <v>8</v>
      </c>
      <c r="C18" s="52">
        <v>77</v>
      </c>
      <c r="D18" s="52">
        <v>82</v>
      </c>
      <c r="E18" s="52">
        <v>74</v>
      </c>
      <c r="H18" s="51"/>
    </row>
    <row r="19" spans="1:8" s="52" customFormat="1" x14ac:dyDescent="0.25">
      <c r="A19" s="62">
        <v>709</v>
      </c>
      <c r="B19" s="52" t="s">
        <v>6</v>
      </c>
      <c r="C19" s="52">
        <v>82</v>
      </c>
      <c r="D19" s="52">
        <v>92</v>
      </c>
      <c r="E19" s="52">
        <v>95</v>
      </c>
      <c r="H19" s="51"/>
    </row>
    <row r="20" spans="1:8" s="52" customFormat="1" x14ac:dyDescent="0.25">
      <c r="A20" s="62">
        <v>710</v>
      </c>
      <c r="B20" s="52" t="s">
        <v>33</v>
      </c>
      <c r="C20" s="52">
        <v>63</v>
      </c>
      <c r="D20" s="52">
        <v>74</v>
      </c>
      <c r="E20" s="52">
        <v>63</v>
      </c>
      <c r="H20" s="51"/>
    </row>
    <row r="21" spans="1:8" s="52" customFormat="1" x14ac:dyDescent="0.25">
      <c r="A21" s="62">
        <v>711</v>
      </c>
      <c r="B21" s="52" t="s">
        <v>5</v>
      </c>
      <c r="C21" s="52">
        <v>83</v>
      </c>
      <c r="D21" s="52">
        <v>91</v>
      </c>
      <c r="E21" s="52">
        <v>95</v>
      </c>
      <c r="H21" s="51"/>
    </row>
    <row r="22" spans="1:8" s="52" customFormat="1" x14ac:dyDescent="0.25">
      <c r="A22" s="62">
        <v>712</v>
      </c>
      <c r="B22" s="52" t="s">
        <v>24</v>
      </c>
      <c r="C22" s="52">
        <v>79</v>
      </c>
      <c r="D22" s="52">
        <v>72</v>
      </c>
      <c r="E22" s="52">
        <v>84</v>
      </c>
      <c r="H22" s="51"/>
    </row>
    <row r="24" spans="1:8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zoomScaleNormal="100" workbookViewId="0"/>
  </sheetViews>
  <sheetFormatPr baseColWidth="10" defaultColWidth="11.44140625" defaultRowHeight="13.2" x14ac:dyDescent="0.25"/>
  <cols>
    <col min="1" max="16384" width="11.44140625" style="49"/>
  </cols>
  <sheetData>
    <row r="1" spans="1:10" x14ac:dyDescent="0.25">
      <c r="A1" s="66"/>
    </row>
    <row r="2" spans="1:10" x14ac:dyDescent="0.25">
      <c r="A2" s="48"/>
    </row>
    <row r="3" spans="1:10" x14ac:dyDescent="0.25">
      <c r="A3" s="48"/>
    </row>
    <row r="4" spans="1:10" x14ac:dyDescent="0.25">
      <c r="A4" s="64"/>
      <c r="B4" s="64"/>
      <c r="C4" s="104" t="s">
        <v>185</v>
      </c>
      <c r="D4" s="104"/>
      <c r="E4" s="104"/>
      <c r="F4" s="104"/>
      <c r="G4" s="104" t="s">
        <v>186</v>
      </c>
      <c r="H4" s="104"/>
      <c r="I4" s="104"/>
    </row>
    <row r="5" spans="1:10" s="67" customFormat="1" x14ac:dyDescent="0.25">
      <c r="A5" s="90" t="s">
        <v>199</v>
      </c>
      <c r="B5" s="91" t="s">
        <v>74</v>
      </c>
      <c r="C5" s="91"/>
      <c r="D5" s="91"/>
      <c r="E5" s="91"/>
      <c r="F5" s="92"/>
      <c r="G5" s="91"/>
      <c r="H5" s="91"/>
      <c r="I5" s="92"/>
      <c r="J5" s="52"/>
    </row>
    <row r="6" spans="1:10" s="52" customFormat="1" x14ac:dyDescent="0.25">
      <c r="A6" s="54">
        <v>507</v>
      </c>
      <c r="B6" s="89" t="str">
        <f>VLOOKUP(A6,Azubi!$A$4:$F$48,2,0)</f>
        <v>Schulz</v>
      </c>
      <c r="C6" s="52">
        <v>87</v>
      </c>
      <c r="D6" s="52">
        <v>89</v>
      </c>
      <c r="E6" s="52">
        <v>80</v>
      </c>
      <c r="G6" s="52">
        <v>78</v>
      </c>
      <c r="H6" s="52">
        <v>82</v>
      </c>
      <c r="J6" s="49"/>
    </row>
    <row r="7" spans="1:10" s="52" customFormat="1" x14ac:dyDescent="0.25">
      <c r="A7" s="54">
        <v>509</v>
      </c>
      <c r="B7" s="89" t="str">
        <f>VLOOKUP(A7,Azubi!$A$4:$F$48,2,0)</f>
        <v>Fughagen</v>
      </c>
      <c r="C7" s="52">
        <v>97</v>
      </c>
      <c r="D7" s="52">
        <v>90</v>
      </c>
      <c r="E7" s="52">
        <v>95</v>
      </c>
      <c r="G7" s="52">
        <v>91</v>
      </c>
      <c r="H7" s="52">
        <v>89</v>
      </c>
      <c r="J7" s="49"/>
    </row>
    <row r="8" spans="1:10" s="52" customFormat="1" x14ac:dyDescent="0.25">
      <c r="A8" s="54">
        <v>510</v>
      </c>
      <c r="B8" s="89" t="str">
        <f>VLOOKUP(A8,Azubi!$A$4:$F$48,2,0)</f>
        <v>Gül</v>
      </c>
      <c r="C8" s="52">
        <v>49</v>
      </c>
      <c r="D8" s="52">
        <v>54</v>
      </c>
      <c r="E8" s="52">
        <v>27</v>
      </c>
      <c r="G8" s="52">
        <v>37</v>
      </c>
      <c r="H8" s="52">
        <v>40</v>
      </c>
      <c r="J8" s="49"/>
    </row>
    <row r="9" spans="1:10" s="52" customFormat="1" x14ac:dyDescent="0.25">
      <c r="A9" s="54">
        <v>520</v>
      </c>
      <c r="B9" s="89" t="str">
        <f>VLOOKUP(A9,Azubi!$A$4:$F$48,2,0)</f>
        <v>Zimmer</v>
      </c>
      <c r="C9" s="52">
        <v>84</v>
      </c>
      <c r="D9" s="52">
        <v>81</v>
      </c>
      <c r="E9" s="52">
        <v>79</v>
      </c>
      <c r="G9" s="52">
        <v>65</v>
      </c>
      <c r="H9" s="52">
        <v>79</v>
      </c>
    </row>
    <row r="10" spans="1:10" s="52" customFormat="1" x14ac:dyDescent="0.25">
      <c r="A10" s="54">
        <v>522</v>
      </c>
      <c r="B10" s="89" t="str">
        <f>VLOOKUP(A10,Azubi!$A$4:$F$48,2,0)</f>
        <v>Yalman</v>
      </c>
      <c r="C10" s="52">
        <v>94</v>
      </c>
      <c r="D10" s="52">
        <v>91</v>
      </c>
      <c r="E10" s="52">
        <v>89</v>
      </c>
      <c r="G10" s="52">
        <v>88</v>
      </c>
      <c r="H10" s="52">
        <v>89</v>
      </c>
    </row>
    <row r="11" spans="1:10" s="52" customFormat="1" x14ac:dyDescent="0.25">
      <c r="A11" s="54">
        <v>523</v>
      </c>
      <c r="B11" s="89" t="str">
        <f>VLOOKUP(A11,Azubi!$A$4:$F$48,2,0)</f>
        <v>Pull</v>
      </c>
      <c r="C11" s="52">
        <v>80</v>
      </c>
      <c r="D11" s="52">
        <v>81</v>
      </c>
      <c r="E11" s="52">
        <v>83</v>
      </c>
      <c r="G11" s="52">
        <v>85</v>
      </c>
      <c r="H11" s="52">
        <v>81</v>
      </c>
    </row>
    <row r="12" spans="1:10" s="52" customFormat="1" x14ac:dyDescent="0.25">
      <c r="A12" s="54">
        <v>601</v>
      </c>
      <c r="B12" s="89" t="str">
        <f>VLOOKUP(A12,Azubi!$A$4:$F$48,2,0)</f>
        <v>Fürst</v>
      </c>
      <c r="C12" s="52">
        <v>56</v>
      </c>
      <c r="D12" s="52">
        <v>66</v>
      </c>
      <c r="E12" s="52">
        <v>68</v>
      </c>
      <c r="G12" s="52">
        <v>50</v>
      </c>
      <c r="H12" s="52">
        <v>54</v>
      </c>
    </row>
    <row r="13" spans="1:10" s="52" customFormat="1" x14ac:dyDescent="0.25">
      <c r="A13" s="54">
        <v>606</v>
      </c>
      <c r="B13" s="89" t="str">
        <f>VLOOKUP(A13,Azubi!$A$4:$F$48,2,0)</f>
        <v>Özdemir</v>
      </c>
      <c r="C13" s="52">
        <v>27</v>
      </c>
      <c r="D13" s="52">
        <v>40</v>
      </c>
      <c r="E13" s="52">
        <v>57</v>
      </c>
      <c r="G13" s="52">
        <v>48</v>
      </c>
      <c r="H13" s="52">
        <v>58</v>
      </c>
    </row>
    <row r="14" spans="1:10" s="52" customFormat="1" x14ac:dyDescent="0.25">
      <c r="A14" s="54">
        <v>607</v>
      </c>
      <c r="B14" s="89" t="str">
        <f>VLOOKUP(A14,Azubi!$A$4:$F$48,2,0)</f>
        <v>Greuler</v>
      </c>
      <c r="C14" s="52">
        <v>55</v>
      </c>
      <c r="D14" s="52">
        <v>39</v>
      </c>
      <c r="E14" s="52">
        <v>60</v>
      </c>
      <c r="G14" s="52">
        <v>57</v>
      </c>
      <c r="H14" s="52">
        <v>50</v>
      </c>
    </row>
    <row r="15" spans="1:10" s="52" customFormat="1" x14ac:dyDescent="0.25">
      <c r="A15" s="54">
        <v>607</v>
      </c>
      <c r="B15" s="89" t="str">
        <f>VLOOKUP(A15,Azubi!$A$4:$F$48,2,0)</f>
        <v>Greuler</v>
      </c>
      <c r="C15" s="52">
        <v>64</v>
      </c>
      <c r="D15" s="52">
        <v>76</v>
      </c>
      <c r="E15" s="52">
        <v>47</v>
      </c>
      <c r="G15" s="52">
        <v>51</v>
      </c>
      <c r="H15" s="52">
        <v>58</v>
      </c>
    </row>
    <row r="16" spans="1:10" s="52" customFormat="1" x14ac:dyDescent="0.25">
      <c r="A16" s="54">
        <v>608</v>
      </c>
      <c r="B16" s="89" t="str">
        <f>VLOOKUP(A16,Azubi!$A$4:$F$48,2,0)</f>
        <v>Lau</v>
      </c>
      <c r="C16" s="52">
        <v>34</v>
      </c>
      <c r="D16" s="52">
        <v>48</v>
      </c>
      <c r="E16" s="52">
        <v>55</v>
      </c>
      <c r="G16" s="52">
        <v>64</v>
      </c>
      <c r="H16" s="52">
        <v>68</v>
      </c>
    </row>
    <row r="17" spans="1:8" s="52" customFormat="1" x14ac:dyDescent="0.25">
      <c r="A17" s="54">
        <v>613</v>
      </c>
      <c r="B17" s="89" t="str">
        <f>VLOOKUP(A17,Azubi!$A$4:$F$48,2,0)</f>
        <v>Merkle</v>
      </c>
      <c r="C17" s="52">
        <v>52</v>
      </c>
      <c r="D17" s="52">
        <v>55</v>
      </c>
      <c r="E17" s="52">
        <v>49</v>
      </c>
      <c r="G17" s="52">
        <v>56</v>
      </c>
      <c r="H17" s="52">
        <v>58</v>
      </c>
    </row>
    <row r="18" spans="1:8" s="52" customFormat="1" x14ac:dyDescent="0.25">
      <c r="A18" s="54">
        <v>616</v>
      </c>
      <c r="B18" s="89" t="str">
        <f>VLOOKUP(A18,Azubi!$A$4:$F$48,2,0)</f>
        <v>Forst</v>
      </c>
      <c r="C18" s="52">
        <v>55</v>
      </c>
      <c r="D18" s="52">
        <v>45</v>
      </c>
      <c r="E18" s="52">
        <v>56</v>
      </c>
      <c r="G18" s="52">
        <v>75</v>
      </c>
      <c r="H18" s="52">
        <v>65</v>
      </c>
    </row>
    <row r="19" spans="1:8" s="52" customFormat="1" x14ac:dyDescent="0.25">
      <c r="A19" s="54">
        <v>621</v>
      </c>
      <c r="B19" s="89" t="str">
        <f>VLOOKUP(A19,Azubi!$A$4:$F$48,2,0)</f>
        <v>Hell</v>
      </c>
      <c r="C19" s="52">
        <v>74</v>
      </c>
      <c r="D19" s="52">
        <v>72</v>
      </c>
      <c r="E19" s="52">
        <v>60</v>
      </c>
      <c r="G19" s="52">
        <v>74</v>
      </c>
      <c r="H19" s="52">
        <v>73</v>
      </c>
    </row>
    <row r="20" spans="1:8" s="52" customFormat="1" x14ac:dyDescent="0.25">
      <c r="A20" s="54">
        <v>703</v>
      </c>
      <c r="B20" s="89" t="str">
        <f>VLOOKUP(A20,Azubi!$A$4:$F$48,2,0)</f>
        <v>Schütz</v>
      </c>
      <c r="C20" s="52">
        <v>77</v>
      </c>
      <c r="D20" s="52">
        <v>82</v>
      </c>
      <c r="E20" s="52">
        <v>78</v>
      </c>
      <c r="G20" s="52">
        <v>95</v>
      </c>
      <c r="H20" s="52">
        <v>88</v>
      </c>
    </row>
    <row r="21" spans="1:8" s="52" customFormat="1" x14ac:dyDescent="0.25">
      <c r="A21" s="54">
        <v>704</v>
      </c>
      <c r="B21" s="89" t="str">
        <f>VLOOKUP(A21,Azubi!$A$4:$F$48,2,0)</f>
        <v>Nauen</v>
      </c>
      <c r="C21" s="52">
        <v>69</v>
      </c>
      <c r="D21" s="52">
        <v>81</v>
      </c>
      <c r="E21" s="52">
        <v>76</v>
      </c>
      <c r="G21" s="52">
        <v>72</v>
      </c>
      <c r="H21" s="52">
        <v>85</v>
      </c>
    </row>
    <row r="22" spans="1:8" s="52" customFormat="1" x14ac:dyDescent="0.25">
      <c r="A22" s="54">
        <v>709</v>
      </c>
      <c r="B22" s="89" t="str">
        <f>VLOOKUP(A22,Azubi!$A$4:$F$48,2,0)</f>
        <v>Özil</v>
      </c>
      <c r="C22" s="52">
        <v>68</v>
      </c>
      <c r="D22" s="52">
        <v>64</v>
      </c>
      <c r="E22" s="52">
        <v>68</v>
      </c>
      <c r="G22" s="52">
        <v>67</v>
      </c>
      <c r="H22" s="52">
        <v>53</v>
      </c>
    </row>
    <row r="23" spans="1:8" s="52" customFormat="1" x14ac:dyDescent="0.25">
      <c r="A23" s="54">
        <v>711</v>
      </c>
      <c r="B23" s="89" t="str">
        <f>VLOOKUP(A23,Azubi!$A$4:$F$48,2,0)</f>
        <v>Damm</v>
      </c>
      <c r="C23" s="52">
        <v>82</v>
      </c>
      <c r="D23" s="52">
        <v>92</v>
      </c>
      <c r="E23" s="52">
        <v>95</v>
      </c>
      <c r="G23" s="52">
        <v>87</v>
      </c>
      <c r="H23" s="52">
        <v>88</v>
      </c>
    </row>
    <row r="24" spans="1:8" s="52" customFormat="1" x14ac:dyDescent="0.25">
      <c r="A24" s="54">
        <v>713</v>
      </c>
      <c r="B24" s="89" t="str">
        <f>VLOOKUP(A24,Azubi!$A$4:$F$48,2,0)</f>
        <v>Mücke</v>
      </c>
      <c r="C24" s="52">
        <v>63</v>
      </c>
      <c r="D24" s="52">
        <v>72</v>
      </c>
      <c r="E24" s="52">
        <v>64</v>
      </c>
      <c r="G24" s="52">
        <v>95</v>
      </c>
      <c r="H24" s="52">
        <v>68</v>
      </c>
    </row>
    <row r="25" spans="1:8" s="52" customFormat="1" x14ac:dyDescent="0.25">
      <c r="A25" s="54">
        <v>718</v>
      </c>
      <c r="B25" s="89" t="str">
        <f>VLOOKUP(A25,Azubi!$A$4:$F$48,2,0)</f>
        <v>Thalman</v>
      </c>
      <c r="C25" s="52">
        <v>88</v>
      </c>
      <c r="D25" s="52">
        <v>95</v>
      </c>
      <c r="E25" s="52">
        <v>91</v>
      </c>
      <c r="G25" s="52">
        <v>93</v>
      </c>
      <c r="H25" s="52">
        <v>95</v>
      </c>
    </row>
    <row r="26" spans="1:8" s="52" customFormat="1" x14ac:dyDescent="0.25">
      <c r="A26" s="54">
        <v>719</v>
      </c>
      <c r="B26" s="89" t="str">
        <f>VLOOKUP(A26,Azubi!$A$4:$F$48,2,0)</f>
        <v>Hinz</v>
      </c>
      <c r="C26" s="52">
        <v>73</v>
      </c>
      <c r="D26" s="52">
        <v>78</v>
      </c>
      <c r="E26" s="52">
        <v>84</v>
      </c>
      <c r="G26" s="52">
        <v>88</v>
      </c>
      <c r="H26" s="52">
        <v>85</v>
      </c>
    </row>
    <row r="27" spans="1:8" x14ac:dyDescent="0.25">
      <c r="A27" s="52"/>
    </row>
    <row r="28" spans="1:8" x14ac:dyDescent="0.25">
      <c r="A28" s="54"/>
    </row>
    <row r="29" spans="1:8" x14ac:dyDescent="0.25">
      <c r="A29" s="54"/>
    </row>
    <row r="30" spans="1:8" x14ac:dyDescent="0.25">
      <c r="A30" s="54"/>
    </row>
  </sheetData>
  <mergeCells count="2">
    <mergeCell ref="C4:F4"/>
    <mergeCell ref="G4:I4"/>
  </mergeCells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horizontalDpi="0" verticalDpi="0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Normal="100" workbookViewId="0"/>
  </sheetViews>
  <sheetFormatPr baseColWidth="10" defaultColWidth="11.44140625" defaultRowHeight="13.2" x14ac:dyDescent="0.25"/>
  <cols>
    <col min="1" max="1" width="11.44140625" style="49" customWidth="1"/>
    <col min="2" max="2" width="11.44140625" style="49"/>
    <col min="3" max="5" width="11.44140625" style="49" customWidth="1"/>
    <col min="6" max="16384" width="11.44140625" style="49"/>
  </cols>
  <sheetData>
    <row r="1" spans="1:10" x14ac:dyDescent="0.25">
      <c r="A1" s="56"/>
      <c r="B1" s="54"/>
      <c r="C1" s="52"/>
      <c r="D1" s="53"/>
      <c r="E1" s="53"/>
    </row>
    <row r="2" spans="1:10" x14ac:dyDescent="0.25">
      <c r="A2" s="54"/>
      <c r="B2" s="53"/>
      <c r="C2" s="53"/>
      <c r="D2" s="53"/>
      <c r="E2" s="53"/>
    </row>
    <row r="3" spans="1:10" x14ac:dyDescent="0.25">
      <c r="B3" s="53"/>
      <c r="C3" s="53"/>
      <c r="D3" s="53"/>
      <c r="E3" s="53"/>
    </row>
    <row r="4" spans="1:10" s="61" customFormat="1" x14ac:dyDescent="0.25">
      <c r="B4" s="53"/>
      <c r="C4" s="53"/>
      <c r="D4" s="53"/>
      <c r="G4" s="49"/>
      <c r="H4" s="49"/>
      <c r="I4" s="49"/>
      <c r="J4" s="49"/>
    </row>
    <row r="5" spans="1:10" s="61" customFormat="1" x14ac:dyDescent="0.25">
      <c r="G5" s="49"/>
      <c r="H5" s="49"/>
      <c r="I5" s="49"/>
      <c r="J5" s="49"/>
    </row>
    <row r="6" spans="1:10" s="51" customFormat="1" ht="26.4" x14ac:dyDescent="0.25">
      <c r="A6" s="71" t="s">
        <v>93</v>
      </c>
      <c r="B6" s="72" t="s">
        <v>74</v>
      </c>
      <c r="C6" s="73">
        <v>1</v>
      </c>
      <c r="D6" s="74">
        <v>2</v>
      </c>
      <c r="E6" s="64">
        <v>3</v>
      </c>
    </row>
    <row r="7" spans="1:10" s="52" customFormat="1" ht="13.2" customHeight="1" x14ac:dyDescent="0.25">
      <c r="A7" s="62">
        <v>501</v>
      </c>
      <c r="B7" s="61" t="str">
        <f>VLOOKUP(A7,Azubi!$A$4:$F$48,2,0)</f>
        <v>Schaller</v>
      </c>
      <c r="C7" s="52">
        <v>89</v>
      </c>
      <c r="D7" s="52">
        <v>77</v>
      </c>
      <c r="E7" s="52">
        <v>87</v>
      </c>
      <c r="G7" s="49"/>
      <c r="H7" s="49"/>
      <c r="I7" s="49"/>
      <c r="J7" s="49"/>
    </row>
    <row r="8" spans="1:10" s="52" customFormat="1" x14ac:dyDescent="0.25">
      <c r="A8" s="62">
        <v>503</v>
      </c>
      <c r="B8" s="61" t="str">
        <f>VLOOKUP(A8,Azubi!$A$4:$F$48,2,0)</f>
        <v>Sikorski</v>
      </c>
      <c r="C8" s="52">
        <v>91</v>
      </c>
      <c r="D8" s="52">
        <v>97</v>
      </c>
      <c r="E8" s="52">
        <v>93</v>
      </c>
      <c r="G8" s="49"/>
      <c r="H8" s="49"/>
      <c r="I8" s="49"/>
      <c r="J8" s="49"/>
    </row>
    <row r="9" spans="1:10" s="52" customFormat="1" x14ac:dyDescent="0.25">
      <c r="A9" s="62">
        <v>504</v>
      </c>
      <c r="B9" s="61" t="str">
        <f>VLOOKUP(A9,Azubi!$A$4:$F$48,2,0)</f>
        <v>Ruckl</v>
      </c>
      <c r="C9" s="52">
        <v>49</v>
      </c>
      <c r="D9" s="52">
        <v>54</v>
      </c>
      <c r="E9" s="52">
        <v>31</v>
      </c>
      <c r="G9" s="49"/>
      <c r="H9" s="49"/>
      <c r="I9" s="49"/>
      <c r="J9" s="49"/>
    </row>
    <row r="10" spans="1:10" s="52" customFormat="1" x14ac:dyDescent="0.25">
      <c r="A10" s="62">
        <v>507</v>
      </c>
      <c r="B10" s="61" t="str">
        <f>VLOOKUP(A10,Azubi!$A$4:$F$48,2,0)</f>
        <v>Schulz</v>
      </c>
      <c r="C10" s="52">
        <v>91</v>
      </c>
      <c r="D10" s="52">
        <v>90</v>
      </c>
      <c r="E10" s="52">
        <v>94</v>
      </c>
      <c r="G10" s="49"/>
      <c r="H10" s="49"/>
      <c r="I10" s="49"/>
      <c r="J10" s="49"/>
    </row>
    <row r="11" spans="1:10" s="52" customFormat="1" x14ac:dyDescent="0.25">
      <c r="A11" s="62">
        <v>523</v>
      </c>
      <c r="B11" s="61" t="str">
        <f>VLOOKUP(A11,Azubi!$A$4:$F$48,2,0)</f>
        <v>Pull</v>
      </c>
      <c r="C11" s="52">
        <v>81</v>
      </c>
      <c r="D11" s="52">
        <v>83</v>
      </c>
      <c r="E11" s="52">
        <v>80</v>
      </c>
      <c r="G11" s="49"/>
      <c r="H11" s="49"/>
      <c r="I11" s="49"/>
      <c r="J11" s="49"/>
    </row>
    <row r="12" spans="1:10" s="52" customFormat="1" x14ac:dyDescent="0.25">
      <c r="A12" s="62">
        <v>601</v>
      </c>
      <c r="B12" s="61" t="str">
        <f>VLOOKUP(A12,Azubi!$A$4:$F$48,2,0)</f>
        <v>Fürst</v>
      </c>
      <c r="C12" s="52">
        <v>66</v>
      </c>
      <c r="D12" s="52">
        <v>68</v>
      </c>
      <c r="E12" s="52">
        <v>71</v>
      </c>
      <c r="G12" s="49"/>
      <c r="H12" s="49"/>
      <c r="I12" s="49"/>
      <c r="J12" s="49"/>
    </row>
    <row r="13" spans="1:10" s="52" customFormat="1" x14ac:dyDescent="0.25">
      <c r="A13" s="62">
        <v>603</v>
      </c>
      <c r="B13" s="61" t="str">
        <f>VLOOKUP(A13,Azubi!$A$4:$F$48,2,0)</f>
        <v>Maciejewski</v>
      </c>
      <c r="C13" s="52">
        <v>40</v>
      </c>
      <c r="D13" s="52">
        <v>52</v>
      </c>
      <c r="E13" s="52">
        <v>47</v>
      </c>
      <c r="G13" s="49"/>
      <c r="H13" s="49"/>
      <c r="I13" s="49"/>
      <c r="J13" s="49"/>
    </row>
    <row r="14" spans="1:10" s="52" customFormat="1" x14ac:dyDescent="0.25">
      <c r="A14" s="62">
        <v>608</v>
      </c>
      <c r="B14" s="61" t="str">
        <f>VLOOKUP(A14,Azubi!$A$4:$F$48,2,0)</f>
        <v>Lau</v>
      </c>
      <c r="C14" s="52">
        <v>39</v>
      </c>
      <c r="D14" s="52">
        <v>60</v>
      </c>
      <c r="E14" s="52">
        <v>55</v>
      </c>
      <c r="G14" s="49"/>
      <c r="H14" s="49"/>
      <c r="I14" s="49"/>
      <c r="J14" s="49"/>
    </row>
    <row r="15" spans="1:10" s="52" customFormat="1" x14ac:dyDescent="0.25">
      <c r="A15" s="62">
        <v>609</v>
      </c>
      <c r="B15" s="61" t="str">
        <f>VLOOKUP(A15,Azubi!$A$4:$F$48,2,0)</f>
        <v>Mattäus</v>
      </c>
      <c r="C15" s="52">
        <v>76</v>
      </c>
      <c r="D15" s="52">
        <v>47</v>
      </c>
      <c r="E15" s="52">
        <v>64</v>
      </c>
      <c r="G15" s="49"/>
      <c r="H15" s="49"/>
      <c r="I15" s="49"/>
      <c r="J15" s="49"/>
    </row>
    <row r="16" spans="1:10" s="52" customFormat="1" x14ac:dyDescent="0.25">
      <c r="A16" s="62">
        <v>612</v>
      </c>
      <c r="B16" s="61" t="str">
        <f>VLOOKUP(A16,Azubi!$A$4:$F$48,2,0)</f>
        <v>Kaufl</v>
      </c>
      <c r="C16" s="52">
        <v>48</v>
      </c>
      <c r="D16" s="52">
        <v>55</v>
      </c>
      <c r="E16" s="52">
        <v>33</v>
      </c>
      <c r="G16" s="49"/>
      <c r="H16" s="49"/>
      <c r="I16" s="49"/>
      <c r="J16" s="49"/>
    </row>
    <row r="17" spans="1:10" s="52" customFormat="1" x14ac:dyDescent="0.25">
      <c r="A17" s="62">
        <v>616</v>
      </c>
      <c r="B17" s="61" t="str">
        <f>VLOOKUP(A17,Azubi!$A$4:$F$48,2,0)</f>
        <v>Forst</v>
      </c>
      <c r="C17" s="52">
        <v>49</v>
      </c>
      <c r="D17" s="52">
        <v>55</v>
      </c>
      <c r="E17" s="52">
        <v>52</v>
      </c>
      <c r="G17" s="49"/>
      <c r="H17" s="49"/>
      <c r="I17" s="49"/>
      <c r="J17" s="49"/>
    </row>
    <row r="18" spans="1:10" s="52" customFormat="1" x14ac:dyDescent="0.25">
      <c r="A18" s="62">
        <v>700</v>
      </c>
      <c r="B18" s="61" t="str">
        <f>VLOOKUP(A18,Azubi!$A$4:$F$48,2,0)</f>
        <v>Korn</v>
      </c>
      <c r="C18" s="52">
        <v>44</v>
      </c>
      <c r="D18" s="52">
        <v>56</v>
      </c>
      <c r="E18" s="52">
        <v>55</v>
      </c>
      <c r="G18" s="49"/>
      <c r="H18" s="49"/>
      <c r="I18" s="49"/>
      <c r="J18" s="49"/>
    </row>
    <row r="19" spans="1:10" s="52" customFormat="1" x14ac:dyDescent="0.25">
      <c r="A19" s="62">
        <v>702</v>
      </c>
      <c r="B19" s="61" t="str">
        <f>VLOOKUP(A19,Azubi!$A$4:$F$48,2,0)</f>
        <v>Kabelitz</v>
      </c>
      <c r="C19" s="52">
        <v>72</v>
      </c>
      <c r="D19" s="52">
        <v>61</v>
      </c>
      <c r="E19" s="52">
        <v>74</v>
      </c>
      <c r="G19" s="49"/>
      <c r="H19" s="49"/>
      <c r="I19" s="49"/>
      <c r="J19" s="49"/>
    </row>
    <row r="20" spans="1:10" s="52" customFormat="1" x14ac:dyDescent="0.25">
      <c r="A20" s="62">
        <v>703</v>
      </c>
      <c r="B20" s="61" t="str">
        <f>VLOOKUP(A20,Azubi!$A$4:$F$48,2,0)</f>
        <v>Schütz</v>
      </c>
      <c r="C20" s="52">
        <v>82</v>
      </c>
      <c r="D20" s="52">
        <v>74</v>
      </c>
      <c r="E20" s="52">
        <v>77</v>
      </c>
      <c r="G20" s="49"/>
      <c r="H20" s="49"/>
      <c r="I20" s="49"/>
      <c r="J20" s="49"/>
    </row>
    <row r="21" spans="1:10" s="52" customFormat="1" x14ac:dyDescent="0.25">
      <c r="A21" s="62">
        <v>704</v>
      </c>
      <c r="B21" s="61" t="str">
        <f>VLOOKUP(A21,Azubi!$A$4:$F$48,2,0)</f>
        <v>Nauen</v>
      </c>
      <c r="C21" s="52">
        <v>92</v>
      </c>
      <c r="D21" s="52">
        <v>95</v>
      </c>
      <c r="E21" s="52">
        <v>82</v>
      </c>
      <c r="G21" s="49"/>
      <c r="H21" s="49"/>
      <c r="I21" s="49"/>
      <c r="J21" s="49"/>
    </row>
    <row r="22" spans="1:10" s="52" customFormat="1" x14ac:dyDescent="0.25">
      <c r="A22" s="62">
        <v>710</v>
      </c>
      <c r="B22" s="61" t="str">
        <f>VLOOKUP(A22,Azubi!$A$4:$F$48,2,0)</f>
        <v>Weichmann</v>
      </c>
      <c r="C22" s="52">
        <v>74</v>
      </c>
      <c r="D22" s="52">
        <v>59</v>
      </c>
      <c r="E22" s="52">
        <v>62</v>
      </c>
      <c r="G22" s="49"/>
      <c r="H22" s="49"/>
      <c r="I22" s="49"/>
      <c r="J22" s="49"/>
    </row>
    <row r="23" spans="1:10" s="52" customFormat="1" x14ac:dyDescent="0.25">
      <c r="A23" s="62">
        <v>713</v>
      </c>
      <c r="B23" s="61" t="str">
        <f>VLOOKUP(A23,Azubi!$A$4:$F$48,2,0)</f>
        <v>Mücke</v>
      </c>
      <c r="C23" s="52">
        <v>91</v>
      </c>
      <c r="D23" s="52">
        <v>95</v>
      </c>
      <c r="E23" s="52">
        <v>83</v>
      </c>
      <c r="G23" s="49"/>
      <c r="H23" s="49"/>
      <c r="I23" s="49"/>
      <c r="J23" s="49"/>
    </row>
    <row r="24" spans="1:10" s="52" customFormat="1" x14ac:dyDescent="0.25">
      <c r="A24" s="62">
        <v>717</v>
      </c>
      <c r="B24" s="61" t="str">
        <f>VLOOKUP(A24,Azubi!$A$4:$F$48,2,0)</f>
        <v>Reimann</v>
      </c>
      <c r="C24" s="52">
        <v>72</v>
      </c>
      <c r="D24" s="52">
        <v>84</v>
      </c>
      <c r="E24" s="52">
        <v>79</v>
      </c>
      <c r="G24" s="49"/>
      <c r="H24" s="49"/>
      <c r="I24" s="49"/>
      <c r="J24" s="49"/>
    </row>
    <row r="26" spans="1:10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PNR</vt:lpstr>
      <vt:lpstr>Entgelt</vt:lpstr>
      <vt:lpstr>Azubi</vt:lpstr>
      <vt:lpstr>Noten</vt:lpstr>
      <vt:lpstr>C1 </vt:lpstr>
      <vt:lpstr>D2</vt:lpstr>
      <vt:lpstr>E3</vt:lpstr>
      <vt:lpstr>F4</vt:lpstr>
      <vt:lpstr>G5</vt:lpstr>
      <vt:lpstr>H6</vt:lpstr>
      <vt:lpstr>K7</vt:lpstr>
      <vt:lpstr>PNR-A1</vt:lpstr>
      <vt:lpstr>PNR-B2</vt:lpstr>
      <vt:lpstr>PNR-C3</vt:lpstr>
      <vt:lpstr>PNR-D4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2014-02-28T09:28:17Z</dcterms:modified>
</cp:coreProperties>
</file>