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840" yWindow="480" windowWidth="13875" windowHeight="7395" activeTab="1"/>
  </bookViews>
  <sheets>
    <sheet name="Start" sheetId="10" r:id="rId1"/>
    <sheet name="PLZ" sheetId="9" r:id="rId2"/>
    <sheet name="Stamm" sheetId="1" r:id="rId3"/>
    <sheet name="C3" sheetId="13" r:id="rId4"/>
    <sheet name="D4" sheetId="5" r:id="rId5"/>
    <sheet name="E2" sheetId="7" r:id="rId6"/>
    <sheet name="H1" sheetId="2" r:id="rId7"/>
    <sheet name="K1" sheetId="6" r:id="rId8"/>
    <sheet name="L2" sheetId="12" r:id="rId9"/>
    <sheet name="M2" sheetId="8" r:id="rId10"/>
  </sheets>
  <calcPr calcId="145621"/>
</workbook>
</file>

<file path=xl/calcChain.xml><?xml version="1.0" encoding="utf-8"?>
<calcChain xmlns="http://schemas.openxmlformats.org/spreadsheetml/2006/main">
  <c r="B15" i="10" l="1"/>
  <c r="B16" i="10"/>
  <c r="C15" i="10"/>
  <c r="C7" i="10"/>
  <c r="B17" i="10"/>
  <c r="B8" i="10"/>
  <c r="C16" i="10"/>
  <c r="B7" i="10"/>
  <c r="D15" i="10"/>
  <c r="C8" i="10"/>
  <c r="C17" i="10"/>
  <c r="D16" i="10"/>
  <c r="D7" i="10"/>
  <c r="E15" i="10"/>
  <c r="B18" i="10"/>
  <c r="B9" i="10"/>
  <c r="B19" i="10"/>
  <c r="B10" i="10"/>
  <c r="D17" i="10"/>
  <c r="D8" i="10"/>
  <c r="C9" i="10"/>
  <c r="C18" i="10"/>
  <c r="E7" i="10"/>
  <c r="E16" i="10"/>
  <c r="C10" i="10"/>
  <c r="C19" i="10"/>
  <c r="B20" i="10"/>
  <c r="B12" i="10"/>
  <c r="B11" i="10"/>
  <c r="E8" i="10"/>
  <c r="E17" i="10"/>
  <c r="D9" i="10"/>
  <c r="D18" i="10"/>
  <c r="D19" i="10"/>
  <c r="D10" i="10"/>
  <c r="E9" i="10"/>
  <c r="E18" i="10"/>
  <c r="C11" i="10"/>
  <c r="C20" i="10"/>
  <c r="C12" i="10"/>
  <c r="E10" i="10"/>
  <c r="E19" i="10"/>
  <c r="D20" i="10"/>
  <c r="D12" i="10"/>
  <c r="D11" i="10"/>
  <c r="E11" i="10"/>
  <c r="E20" i="10"/>
  <c r="E12" i="10"/>
</calcChain>
</file>

<file path=xl/sharedStrings.xml><?xml version="1.0" encoding="utf-8"?>
<sst xmlns="http://schemas.openxmlformats.org/spreadsheetml/2006/main" count="184" uniqueCount="82">
  <si>
    <t>Art-Nr</t>
  </si>
  <si>
    <t>Art.-Bez.</t>
  </si>
  <si>
    <t>Variable Kosten 
in EUR</t>
  </si>
  <si>
    <t>Erlöse
in EUR</t>
  </si>
  <si>
    <t>Kategorie</t>
  </si>
  <si>
    <t>Kapazität</t>
  </si>
  <si>
    <t>Auslastung</t>
  </si>
  <si>
    <t>Athen</t>
  </si>
  <si>
    <t>A</t>
  </si>
  <si>
    <t>Oslo</t>
  </si>
  <si>
    <t>Wien</t>
  </si>
  <si>
    <t>Budapest</t>
  </si>
  <si>
    <t>B</t>
  </si>
  <si>
    <t>Dublin</t>
  </si>
  <si>
    <t>Madrid</t>
  </si>
  <si>
    <t>Helsinki</t>
  </si>
  <si>
    <t>C</t>
  </si>
  <si>
    <t>Stockholm</t>
  </si>
  <si>
    <t>Belgrad</t>
  </si>
  <si>
    <t>D</t>
  </si>
  <si>
    <t>Berlin</t>
  </si>
  <si>
    <t>Kiew</t>
  </si>
  <si>
    <t>Paris</t>
  </si>
  <si>
    <t>Prag</t>
  </si>
  <si>
    <t>Riga</t>
  </si>
  <si>
    <t>Rom</t>
  </si>
  <si>
    <t>Artikelnummer</t>
  </si>
  <si>
    <t>Bezeichnung</t>
  </si>
  <si>
    <t>Fixkosten</t>
  </si>
  <si>
    <t>Variable Kosten je Einheit</t>
  </si>
  <si>
    <t>Erlöse je Einheit</t>
  </si>
  <si>
    <t>Menge</t>
  </si>
  <si>
    <t>Erlöse</t>
  </si>
  <si>
    <t>Variable 
Kosten</t>
  </si>
  <si>
    <t>Einheit</t>
  </si>
  <si>
    <t>Variable Kosten</t>
  </si>
  <si>
    <t>Artikel-Nr.</t>
  </si>
  <si>
    <t>Artikel-Bezeichnung</t>
  </si>
  <si>
    <t>Deckungsbeitrag</t>
  </si>
  <si>
    <t>Je Einheit</t>
  </si>
  <si>
    <t>Gesamt</t>
  </si>
  <si>
    <t>Kosten</t>
  </si>
  <si>
    <t>Ort</t>
  </si>
  <si>
    <t>Region</t>
  </si>
  <si>
    <t>Celle</t>
  </si>
  <si>
    <t>Nord</t>
  </si>
  <si>
    <t>Gera</t>
  </si>
  <si>
    <t>Ost</t>
  </si>
  <si>
    <t>Hof</t>
  </si>
  <si>
    <t>Süd</t>
  </si>
  <si>
    <t>West</t>
  </si>
  <si>
    <t>Trier</t>
  </si>
  <si>
    <t>Forst</t>
  </si>
  <si>
    <t>Fürth</t>
  </si>
  <si>
    <t>Kiel</t>
  </si>
  <si>
    <t>Leer</t>
  </si>
  <si>
    <t>Jena</t>
  </si>
  <si>
    <t>Plön</t>
  </si>
  <si>
    <t>Ulm</t>
  </si>
  <si>
    <t>Köln</t>
  </si>
  <si>
    <t>München</t>
  </si>
  <si>
    <t>E</t>
  </si>
  <si>
    <t>F</t>
  </si>
  <si>
    <t>Quote</t>
  </si>
  <si>
    <t>Eingabe</t>
  </si>
  <si>
    <t>1</t>
  </si>
  <si>
    <t>Selbstkosten je Stück</t>
  </si>
  <si>
    <t>Erlöse je Stück</t>
  </si>
  <si>
    <t>Variable Kosten je Stück</t>
  </si>
  <si>
    <t>Vollkostenrechnung</t>
  </si>
  <si>
    <t>Gewinn je Stück</t>
  </si>
  <si>
    <t>Erlöse Zusatzauftrag je Stück</t>
  </si>
  <si>
    <t xml:space="preserve">Menge </t>
  </si>
  <si>
    <t>Teilkostenrechnung</t>
  </si>
  <si>
    <t>Deckungsbeitrag je Stück</t>
  </si>
  <si>
    <t>Gewinnschwelle</t>
  </si>
  <si>
    <t>Ergebnis Zusatzauftrag</t>
  </si>
  <si>
    <t>Gruppe</t>
  </si>
  <si>
    <t>Erlöse je Paar</t>
  </si>
  <si>
    <t>Variable Kosten je Paar</t>
  </si>
  <si>
    <t>Menge in Paar</t>
  </si>
  <si>
    <t xml:space="preserve">PLZ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</si>
</sst>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00000"/>
    <numFmt numFmtId="165" formatCode="_-* #,##0.00\ [$€-1]_-;\-* #,##0.00\ [$€-1]_-;_-* &quot;-&quot;??\ [$€-1]_-"/>
    <numFmt numFmtId="166" formatCode="0.0%"/>
    <numFmt numFmtId="167" formatCode="#,##0.00\ &quot;€&quot;"/>
  </numFmts>
  <fonts count="11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165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NumberFormat="1" applyFont="1" applyFill="1" applyAlignment="1">
      <alignment horizontal="left"/>
    </xf>
    <xf numFmtId="0" fontId="3" fillId="0" borderId="0" xfId="0" applyNumberFormat="1" applyFont="1" applyFill="1" applyAlignment="1"/>
    <xf numFmtId="0" fontId="2" fillId="0" borderId="0" xfId="0" applyNumberFormat="1" applyFont="1" applyFill="1" applyAlignment="1"/>
    <xf numFmtId="0" fontId="3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2" fillId="0" borderId="1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wrapText="1"/>
    </xf>
    <xf numFmtId="0" fontId="2" fillId="0" borderId="0" xfId="0" applyNumberFormat="1" applyFont="1" applyFill="1" applyAlignment="1" applyProtection="1">
      <protection locked="0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/>
    <xf numFmtId="0" fontId="0" fillId="0" borderId="0" xfId="0" applyNumberFormat="1"/>
    <xf numFmtId="0" fontId="2" fillId="0" borderId="0" xfId="22" applyNumberFormat="1" applyFont="1"/>
    <xf numFmtId="0" fontId="0" fillId="0" borderId="0" xfId="0" applyNumberFormat="1" applyAlignment="1">
      <alignment horizontal="left"/>
    </xf>
    <xf numFmtId="0" fontId="2" fillId="0" borderId="2" xfId="22" applyNumberFormat="1" applyFont="1" applyBorder="1"/>
    <xf numFmtId="0" fontId="2" fillId="0" borderId="2" xfId="22" applyNumberFormat="1" applyFont="1" applyBorder="1" applyAlignment="1">
      <alignment horizontal="center"/>
    </xf>
    <xf numFmtId="0" fontId="2" fillId="0" borderId="0" xfId="22" applyNumberFormat="1" applyFont="1" applyBorder="1"/>
    <xf numFmtId="0" fontId="0" fillId="16" borderId="3" xfId="0" applyNumberFormat="1" applyFill="1" applyBorder="1" applyAlignment="1">
      <alignment horizontal="left"/>
    </xf>
    <xf numFmtId="0" fontId="0" fillId="16" borderId="4" xfId="0" applyNumberFormat="1" applyFill="1" applyBorder="1"/>
    <xf numFmtId="0" fontId="0" fillId="0" borderId="2" xfId="0" applyNumberFormat="1" applyBorder="1" applyAlignment="1">
      <alignment horizontal="center"/>
    </xf>
    <xf numFmtId="0" fontId="0" fillId="0" borderId="2" xfId="0" applyNumberFormat="1" applyBorder="1"/>
    <xf numFmtId="0" fontId="2" fillId="0" borderId="0" xfId="0" applyNumberFormat="1" applyFont="1"/>
    <xf numFmtId="0" fontId="2" fillId="0" borderId="0" xfId="0" applyNumberFormat="1" applyFont="1" applyFill="1"/>
    <xf numFmtId="0" fontId="0" fillId="0" borderId="2" xfId="0" applyNumberFormat="1" applyBorder="1" applyAlignment="1">
      <alignment horizontal="right"/>
    </xf>
    <xf numFmtId="0" fontId="0" fillId="0" borderId="0" xfId="0" applyNumberFormat="1" applyBorder="1" applyAlignment="1">
      <alignment horizontal="left"/>
    </xf>
    <xf numFmtId="0" fontId="0" fillId="0" borderId="0" xfId="0" applyNumberFormat="1" applyBorder="1"/>
    <xf numFmtId="0" fontId="2" fillId="0" borderId="0" xfId="22" applyNumberFormat="1" applyFont="1" applyAlignment="1">
      <alignment horizontal="center" vertical="center" wrapText="1"/>
    </xf>
    <xf numFmtId="0" fontId="0" fillId="0" borderId="2" xfId="0" applyNumberFormat="1" applyBorder="1" applyAlignment="1">
      <alignment horizontal="left"/>
    </xf>
    <xf numFmtId="0" fontId="1" fillId="0" borderId="2" xfId="23" applyNumberFormat="1" applyBorder="1"/>
    <xf numFmtId="0" fontId="0" fillId="0" borderId="0" xfId="0" applyAlignment="1">
      <alignment horizontal="left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167" fontId="1" fillId="0" borderId="2" xfId="23" applyNumberFormat="1" applyBorder="1"/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applyBorder="1"/>
    <xf numFmtId="0" fontId="0" fillId="0" borderId="0" xfId="0" applyFill="1"/>
    <xf numFmtId="167" fontId="1" fillId="0" borderId="3" xfId="23" applyNumberFormat="1" applyFill="1" applyBorder="1"/>
    <xf numFmtId="0" fontId="0" fillId="0" borderId="2" xfId="0" applyFill="1" applyBorder="1"/>
    <xf numFmtId="167" fontId="0" fillId="0" borderId="2" xfId="0" applyNumberFormat="1" applyFill="1" applyBorder="1"/>
    <xf numFmtId="167" fontId="0" fillId="0" borderId="5" xfId="0" applyNumberFormat="1" applyFill="1" applyBorder="1"/>
    <xf numFmtId="0" fontId="0" fillId="0" borderId="2" xfId="0" applyBorder="1" applyAlignment="1">
      <alignment wrapText="1"/>
    </xf>
    <xf numFmtId="0" fontId="0" fillId="0" borderId="0" xfId="0" applyAlignment="1">
      <alignment wrapText="1"/>
    </xf>
    <xf numFmtId="167" fontId="1" fillId="0" borderId="0" xfId="23" applyNumberFormat="1" applyFill="1" applyBorder="1"/>
    <xf numFmtId="167" fontId="1" fillId="0" borderId="2" xfId="23" applyNumberFormat="1" applyFill="1" applyBorder="1"/>
    <xf numFmtId="0" fontId="0" fillId="0" borderId="0" xfId="0" applyNumberFormat="1" applyFill="1"/>
    <xf numFmtId="0" fontId="1" fillId="0" borderId="0" xfId="23" applyNumberFormat="1" applyFill="1" applyBorder="1"/>
    <xf numFmtId="0" fontId="0" fillId="0" borderId="2" xfId="0" applyNumberFormat="1" applyBorder="1" applyAlignment="1">
      <alignment wrapText="1"/>
    </xf>
    <xf numFmtId="0" fontId="0" fillId="0" borderId="0" xfId="0" applyNumberFormat="1" applyAlignment="1">
      <alignment wrapText="1"/>
    </xf>
    <xf numFmtId="0" fontId="0" fillId="17" borderId="2" xfId="0" applyNumberFormat="1" applyFill="1" applyBorder="1" applyAlignment="1">
      <alignment horizontal="left"/>
    </xf>
    <xf numFmtId="166" fontId="2" fillId="0" borderId="0" xfId="0" applyNumberFormat="1" applyFont="1" applyFill="1" applyAlignment="1"/>
    <xf numFmtId="0" fontId="2" fillId="0" borderId="1" xfId="0" applyNumberFormat="1" applyFont="1" applyFill="1" applyBorder="1" applyAlignment="1" applyProtection="1">
      <alignment horizontal="center"/>
    </xf>
    <xf numFmtId="164" fontId="2" fillId="0" borderId="0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 applyProtection="1">
      <alignment horizontal="left"/>
    </xf>
    <xf numFmtId="0" fontId="6" fillId="0" borderId="2" xfId="0" applyFont="1" applyBorder="1" applyProtection="1"/>
    <xf numFmtId="0" fontId="6" fillId="0" borderId="0" xfId="0" applyFont="1" applyProtection="1"/>
    <xf numFmtId="0" fontId="7" fillId="0" borderId="6" xfId="0" applyFont="1" applyFill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left"/>
    </xf>
    <xf numFmtId="0" fontId="6" fillId="0" borderId="2" xfId="0" applyFont="1" applyBorder="1" applyAlignment="1" applyProtection="1">
      <alignment horizontal="left"/>
    </xf>
    <xf numFmtId="49" fontId="8" fillId="0" borderId="6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Protection="1"/>
    <xf numFmtId="0" fontId="6" fillId="0" borderId="7" xfId="0" applyFont="1" applyBorder="1" applyProtection="1"/>
    <xf numFmtId="0" fontId="2" fillId="0" borderId="0" xfId="0" applyNumberFormat="1" applyFont="1" applyFill="1" applyAlignment="1" applyProtection="1"/>
    <xf numFmtId="49" fontId="6" fillId="0" borderId="0" xfId="0" applyNumberFormat="1" applyFont="1" applyProtection="1"/>
    <xf numFmtId="0" fontId="6" fillId="16" borderId="2" xfId="0" applyNumberFormat="1" applyFont="1" applyFill="1" applyBorder="1" applyProtection="1">
      <protection locked="0"/>
    </xf>
    <xf numFmtId="0" fontId="2" fillId="0" borderId="0" xfId="21" applyNumberFormat="1"/>
    <xf numFmtId="0" fontId="2" fillId="0" borderId="0" xfId="21" applyNumberFormat="1" applyAlignment="1">
      <alignment horizontal="left"/>
    </xf>
    <xf numFmtId="0" fontId="2" fillId="16" borderId="3" xfId="21" applyNumberFormat="1" applyFill="1" applyBorder="1" applyAlignment="1">
      <alignment horizontal="left"/>
    </xf>
    <xf numFmtId="0" fontId="2" fillId="16" borderId="4" xfId="21" applyNumberFormat="1" applyFill="1" applyBorder="1"/>
    <xf numFmtId="0" fontId="2" fillId="0" borderId="2" xfId="21" applyNumberFormat="1" applyBorder="1" applyAlignment="1">
      <alignment horizontal="center"/>
    </xf>
    <xf numFmtId="0" fontId="2" fillId="0" borderId="2" xfId="21" applyNumberFormat="1" applyBorder="1"/>
    <xf numFmtId="0" fontId="2" fillId="0" borderId="2" xfId="20" applyNumberFormat="1" applyBorder="1"/>
    <xf numFmtId="0" fontId="2" fillId="0" borderId="0" xfId="21" applyNumberFormat="1" applyFont="1"/>
    <xf numFmtId="0" fontId="2" fillId="0" borderId="0" xfId="21" applyNumberFormat="1" applyFont="1" applyFill="1"/>
    <xf numFmtId="0" fontId="2" fillId="0" borderId="2" xfId="21" applyNumberFormat="1" applyBorder="1" applyAlignment="1">
      <alignment horizontal="right"/>
    </xf>
    <xf numFmtId="0" fontId="2" fillId="0" borderId="1" xfId="21" applyNumberFormat="1" applyBorder="1" applyAlignment="1">
      <alignment horizontal="left"/>
    </xf>
    <xf numFmtId="0" fontId="2" fillId="0" borderId="1" xfId="21" applyNumberFormat="1" applyBorder="1"/>
    <xf numFmtId="0" fontId="2" fillId="0" borderId="4" xfId="21" applyNumberFormat="1" applyBorder="1"/>
    <xf numFmtId="0" fontId="2" fillId="0" borderId="1" xfId="20" applyNumberFormat="1" applyBorder="1"/>
    <xf numFmtId="0" fontId="2" fillId="0" borderId="2" xfId="21" applyNumberFormat="1" applyBorder="1" applyAlignment="1">
      <alignment wrapText="1"/>
    </xf>
    <xf numFmtId="0" fontId="2" fillId="0" borderId="2" xfId="21" applyNumberFormat="1" applyBorder="1" applyAlignment="1">
      <alignment horizontal="left"/>
    </xf>
    <xf numFmtId="0" fontId="2" fillId="0" borderId="2" xfId="24" applyNumberFormat="1" applyBorder="1"/>
    <xf numFmtId="0" fontId="2" fillId="0" borderId="2" xfId="22" applyNumberFormat="1" applyFont="1" applyBorder="1" applyAlignment="1"/>
    <xf numFmtId="0" fontId="0" fillId="0" borderId="0" xfId="0" applyNumberFormat="1" applyAlignment="1"/>
    <xf numFmtId="0" fontId="0" fillId="0" borderId="7" xfId="0" applyNumberFormat="1" applyBorder="1" applyAlignment="1"/>
    <xf numFmtId="0" fontId="0" fillId="0" borderId="8" xfId="0" applyNumberFormat="1" applyBorder="1" applyAlignment="1"/>
    <xf numFmtId="0" fontId="0" fillId="0" borderId="2" xfId="0" applyNumberFormat="1" applyBorder="1" applyAlignment="1"/>
    <xf numFmtId="0" fontId="0" fillId="0" borderId="9" xfId="0" applyNumberFormat="1" applyBorder="1" applyAlignment="1"/>
    <xf numFmtId="0" fontId="0" fillId="0" borderId="0" xfId="0" applyAlignment="1"/>
    <xf numFmtId="0" fontId="1" fillId="0" borderId="2" xfId="23" applyNumberFormat="1" applyBorder="1" applyAlignment="1"/>
    <xf numFmtId="0" fontId="1" fillId="0" borderId="2" xfId="23" applyNumberFormat="1" applyFont="1" applyBorder="1" applyAlignment="1"/>
    <xf numFmtId="0" fontId="0" fillId="0" borderId="0" xfId="0" applyNumberFormat="1" applyBorder="1" applyAlignment="1"/>
    <xf numFmtId="0" fontId="1" fillId="0" borderId="0" xfId="23" applyNumberFormat="1" applyBorder="1" applyAlignment="1"/>
    <xf numFmtId="0" fontId="6" fillId="0" borderId="0" xfId="0" applyFont="1" applyBorder="1" applyProtection="1"/>
    <xf numFmtId="49" fontId="6" fillId="0" borderId="9" xfId="0" applyNumberFormat="1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left" vertical="center"/>
    </xf>
    <xf numFmtId="0" fontId="6" fillId="18" borderId="2" xfId="0" applyNumberFormat="1" applyFont="1" applyFill="1" applyBorder="1" applyProtection="1">
      <protection locked="0"/>
    </xf>
    <xf numFmtId="0" fontId="2" fillId="0" borderId="2" xfId="0" applyNumberFormat="1" applyFont="1" applyBorder="1" applyAlignment="1">
      <alignment wrapText="1"/>
    </xf>
    <xf numFmtId="0" fontId="6" fillId="0" borderId="2" xfId="0" applyFont="1" applyBorder="1" applyAlignment="1" applyProtection="1">
      <alignment horizontal="center"/>
    </xf>
    <xf numFmtId="0" fontId="2" fillId="0" borderId="3" xfId="22" applyNumberFormat="1" applyFont="1" applyFill="1" applyBorder="1" applyAlignment="1"/>
    <xf numFmtId="0" fontId="2" fillId="0" borderId="8" xfId="22" applyNumberFormat="1" applyFont="1" applyFill="1" applyBorder="1" applyAlignment="1"/>
    <xf numFmtId="0" fontId="0" fillId="0" borderId="3" xfId="0" applyNumberForma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3" xfId="0" applyBorder="1" applyAlignment="1"/>
    <xf numFmtId="0" fontId="0" fillId="0" borderId="8" xfId="0" applyBorder="1" applyAlignment="1"/>
    <xf numFmtId="0" fontId="0" fillId="17" borderId="3" xfId="0" applyNumberFormat="1" applyFill="1" applyBorder="1" applyAlignment="1">
      <alignment horizontal="center"/>
    </xf>
    <xf numFmtId="0" fontId="0" fillId="17" borderId="8" xfId="0" applyNumberFormat="1" applyFill="1" applyBorder="1" applyAlignment="1">
      <alignment horizontal="center"/>
    </xf>
    <xf numFmtId="0" fontId="0" fillId="0" borderId="3" xfId="0" applyNumberFormat="1" applyBorder="1" applyAlignment="1">
      <alignment horizontal="left"/>
    </xf>
    <xf numFmtId="0" fontId="0" fillId="0" borderId="8" xfId="0" applyNumberFormat="1" applyBorder="1" applyAlignment="1">
      <alignment horizontal="left"/>
    </xf>
    <xf numFmtId="0" fontId="0" fillId="0" borderId="3" xfId="0" applyNumberFormat="1" applyFill="1" applyBorder="1" applyAlignment="1">
      <alignment horizontal="left"/>
    </xf>
    <xf numFmtId="0" fontId="0" fillId="0" borderId="4" xfId="0" applyNumberForma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2" fillId="0" borderId="3" xfId="21" applyBorder="1" applyAlignment="1">
      <alignment horizontal="left"/>
    </xf>
    <xf numFmtId="0" fontId="2" fillId="0" borderId="8" xfId="21" applyBorder="1" applyAlignment="1">
      <alignment horizontal="left"/>
    </xf>
    <xf numFmtId="0" fontId="2" fillId="0" borderId="3" xfId="21" applyNumberFormat="1" applyBorder="1" applyAlignment="1">
      <alignment horizontal="left"/>
    </xf>
    <xf numFmtId="0" fontId="2" fillId="0" borderId="4" xfId="21" applyNumberFormat="1" applyBorder="1" applyAlignment="1">
      <alignment horizontal="left"/>
    </xf>
    <xf numFmtId="0" fontId="2" fillId="0" borderId="8" xfId="21" applyNumberFormat="1" applyBorder="1" applyAlignment="1">
      <alignment horizontal="left"/>
    </xf>
    <xf numFmtId="0" fontId="2" fillId="0" borderId="3" xfId="21" applyNumberFormat="1" applyFont="1" applyBorder="1" applyAlignment="1">
      <alignment horizontal="left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</cellXfs>
  <cellStyles count="25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Euro" xfId="19"/>
    <cellStyle name="Prozent 2" xfId="20"/>
    <cellStyle name="Standard" xfId="0" builtinId="0"/>
    <cellStyle name="Standard 2" xfId="21"/>
    <cellStyle name="Standard_BAB und Industriekalkulation" xfId="22"/>
    <cellStyle name="Währung" xfId="23" builtinId="4"/>
    <cellStyle name="Währung 2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G29"/>
  <sheetViews>
    <sheetView workbookViewId="0">
      <selection activeCell="B3" sqref="B3"/>
    </sheetView>
  </sheetViews>
  <sheetFormatPr baseColWidth="10" defaultRowHeight="15" x14ac:dyDescent="0.2"/>
  <cols>
    <col min="1" max="16384" width="11.42578125" style="57"/>
  </cols>
  <sheetData>
    <row r="3" spans="1:7" x14ac:dyDescent="0.2">
      <c r="A3" s="56" t="s">
        <v>64</v>
      </c>
      <c r="B3" s="98">
        <v>100</v>
      </c>
    </row>
    <row r="4" spans="1:7" x14ac:dyDescent="0.2">
      <c r="A4" s="95"/>
      <c r="B4" s="95"/>
      <c r="C4" s="95"/>
    </row>
    <row r="5" spans="1:7" x14ac:dyDescent="0.2">
      <c r="A5" s="66"/>
      <c r="B5" s="100" t="s">
        <v>77</v>
      </c>
      <c r="C5" s="100"/>
      <c r="D5" s="100"/>
      <c r="E5" s="100"/>
    </row>
    <row r="6" spans="1:7" ht="15.75" thickBot="1" x14ac:dyDescent="0.25">
      <c r="A6" s="97" t="s">
        <v>4</v>
      </c>
      <c r="B6" s="96" t="s">
        <v>65</v>
      </c>
      <c r="C6" s="96">
        <v>2</v>
      </c>
      <c r="D6" s="96">
        <v>3</v>
      </c>
      <c r="E6" s="96">
        <v>4</v>
      </c>
    </row>
    <row r="7" spans="1:7" ht="15.75" thickTop="1" x14ac:dyDescent="0.2">
      <c r="A7" s="59" t="s">
        <v>8</v>
      </c>
      <c r="B7" s="56">
        <f t="shared" ref="B7:E12" si="0">B15</f>
        <v>100</v>
      </c>
      <c r="C7" s="56">
        <f t="shared" si="0"/>
        <v>152</v>
      </c>
      <c r="D7" s="56">
        <f t="shared" si="0"/>
        <v>217</v>
      </c>
      <c r="E7" s="56">
        <f t="shared" si="0"/>
        <v>258</v>
      </c>
    </row>
    <row r="8" spans="1:7" x14ac:dyDescent="0.2">
      <c r="A8" s="60" t="s">
        <v>12</v>
      </c>
      <c r="B8" s="56">
        <f t="shared" si="0"/>
        <v>164</v>
      </c>
      <c r="C8" s="56">
        <f t="shared" si="0"/>
        <v>253</v>
      </c>
      <c r="D8" s="56">
        <f t="shared" si="0"/>
        <v>339</v>
      </c>
      <c r="E8" s="56">
        <f t="shared" si="0"/>
        <v>363</v>
      </c>
    </row>
    <row r="9" spans="1:7" x14ac:dyDescent="0.2">
      <c r="A9" s="60" t="s">
        <v>16</v>
      </c>
      <c r="B9" s="56">
        <f t="shared" si="0"/>
        <v>275</v>
      </c>
      <c r="C9" s="56">
        <f t="shared" si="0"/>
        <v>399</v>
      </c>
      <c r="D9" s="56">
        <f t="shared" si="0"/>
        <v>430</v>
      </c>
      <c r="E9" s="56">
        <f t="shared" si="0"/>
        <v>700</v>
      </c>
    </row>
    <row r="10" spans="1:7" x14ac:dyDescent="0.2">
      <c r="A10" s="60" t="s">
        <v>19</v>
      </c>
      <c r="B10" s="56">
        <f t="shared" si="0"/>
        <v>386</v>
      </c>
      <c r="C10" s="56">
        <f t="shared" si="0"/>
        <v>566</v>
      </c>
      <c r="D10" s="56">
        <f t="shared" si="0"/>
        <v>567</v>
      </c>
      <c r="E10" s="56">
        <f t="shared" si="0"/>
        <v>994</v>
      </c>
    </row>
    <row r="11" spans="1:7" x14ac:dyDescent="0.2">
      <c r="A11" s="60" t="s">
        <v>61</v>
      </c>
      <c r="B11" s="56">
        <f t="shared" si="0"/>
        <v>457</v>
      </c>
      <c r="C11" s="56">
        <f t="shared" si="0"/>
        <v>724</v>
      </c>
      <c r="D11" s="56">
        <f t="shared" si="0"/>
        <v>794</v>
      </c>
      <c r="E11" s="56">
        <f t="shared" si="0"/>
        <v>1172</v>
      </c>
    </row>
    <row r="12" spans="1:7" x14ac:dyDescent="0.2">
      <c r="A12" s="60" t="s">
        <v>62</v>
      </c>
      <c r="B12" s="56">
        <f t="shared" si="0"/>
        <v>582</v>
      </c>
      <c r="C12" s="56">
        <f t="shared" si="0"/>
        <v>821</v>
      </c>
      <c r="D12" s="56">
        <f t="shared" si="0"/>
        <v>995</v>
      </c>
      <c r="E12" s="56">
        <f t="shared" si="0"/>
        <v>1441</v>
      </c>
    </row>
    <row r="14" spans="1:7" ht="27" hidden="1" customHeight="1" thickBot="1" x14ac:dyDescent="0.25">
      <c r="A14" s="58" t="s">
        <v>4</v>
      </c>
      <c r="B14" s="61">
        <v>1</v>
      </c>
      <c r="C14" s="61">
        <v>2</v>
      </c>
      <c r="D14" s="61">
        <v>3</v>
      </c>
      <c r="E14" s="61">
        <v>4</v>
      </c>
      <c r="F14" s="62"/>
    </row>
    <row r="15" spans="1:7" ht="15.75" hidden="1" thickTop="1" x14ac:dyDescent="0.2">
      <c r="A15" s="59" t="s">
        <v>8</v>
      </c>
      <c r="B15" s="63">
        <f>INT($B$3*(1+0))</f>
        <v>100</v>
      </c>
      <c r="C15" s="63">
        <f>INT(B3*(1+0.52))</f>
        <v>152</v>
      </c>
      <c r="D15" s="63">
        <f>INT(C15*(1+0.43))</f>
        <v>217</v>
      </c>
      <c r="E15" s="63">
        <f>INT(D15*(1+0.19))</f>
        <v>258</v>
      </c>
      <c r="G15" s="64"/>
    </row>
    <row r="16" spans="1:7" hidden="1" x14ac:dyDescent="0.2">
      <c r="A16" s="60" t="s">
        <v>12</v>
      </c>
      <c r="B16" s="56">
        <f>INT(B15*(1+0.64))</f>
        <v>164</v>
      </c>
      <c r="C16" s="56">
        <f>INT(C15*(1+0.67))</f>
        <v>253</v>
      </c>
      <c r="D16" s="56">
        <f>INT(D15*(1+0.565))</f>
        <v>339</v>
      </c>
      <c r="E16" s="56">
        <f>INT(E15*(1+0.41))</f>
        <v>363</v>
      </c>
      <c r="G16" s="64"/>
    </row>
    <row r="17" spans="1:7" hidden="1" x14ac:dyDescent="0.2">
      <c r="A17" s="60" t="s">
        <v>16</v>
      </c>
      <c r="B17" s="56">
        <f>INT(B16*(1+0.68))</f>
        <v>275</v>
      </c>
      <c r="C17" s="56">
        <f>INT(C16*(1+0.58))</f>
        <v>399</v>
      </c>
      <c r="D17" s="56">
        <f>INT(D16*(1+0.27))</f>
        <v>430</v>
      </c>
      <c r="E17" s="56">
        <f>INT(E16*(1+0.93))</f>
        <v>700</v>
      </c>
      <c r="G17" s="64"/>
    </row>
    <row r="18" spans="1:7" hidden="1" x14ac:dyDescent="0.2">
      <c r="A18" s="60" t="s">
        <v>19</v>
      </c>
      <c r="B18" s="56">
        <f>INT(B17*(1+0.405))</f>
        <v>386</v>
      </c>
      <c r="C18" s="56">
        <f>INT(C17*(1+0.42))</f>
        <v>566</v>
      </c>
      <c r="D18" s="56">
        <f>INT(D17*(1+0.32))</f>
        <v>567</v>
      </c>
      <c r="E18" s="56">
        <f>INT(E17*(1+0.42))</f>
        <v>994</v>
      </c>
      <c r="G18" s="64"/>
    </row>
    <row r="19" spans="1:7" hidden="1" x14ac:dyDescent="0.2">
      <c r="A19" s="60" t="s">
        <v>61</v>
      </c>
      <c r="B19" s="56">
        <f>INT(B18*(1+0.184))</f>
        <v>457</v>
      </c>
      <c r="C19" s="56">
        <f>INT(C18*(1+0.28))</f>
        <v>724</v>
      </c>
      <c r="D19" s="56">
        <f>INT(D18*(1+0.402))</f>
        <v>794</v>
      </c>
      <c r="E19" s="56">
        <f>INT(E18*(1+0.18))</f>
        <v>1172</v>
      </c>
      <c r="G19" s="64"/>
    </row>
    <row r="20" spans="1:7" hidden="1" x14ac:dyDescent="0.2">
      <c r="A20" s="60" t="s">
        <v>62</v>
      </c>
      <c r="B20" s="56">
        <f>INT(B19*(1+0.275))</f>
        <v>582</v>
      </c>
      <c r="C20" s="56">
        <f>INT(C19*(1+0.135))</f>
        <v>821</v>
      </c>
      <c r="D20" s="56">
        <f>INT(D19*(1+0.254))</f>
        <v>995</v>
      </c>
      <c r="E20" s="56">
        <f>INT(E19*(1+0.23))</f>
        <v>1441</v>
      </c>
      <c r="G20" s="64"/>
    </row>
    <row r="21" spans="1:7" x14ac:dyDescent="0.2">
      <c r="B21" s="65"/>
    </row>
    <row r="24" spans="1:7" x14ac:dyDescent="0.2">
      <c r="B24" s="64"/>
      <c r="C24" s="64"/>
      <c r="D24" s="64"/>
      <c r="E24" s="64"/>
    </row>
    <row r="25" spans="1:7" x14ac:dyDescent="0.2">
      <c r="B25" s="64"/>
      <c r="C25" s="64"/>
      <c r="D25" s="64"/>
      <c r="E25" s="64"/>
    </row>
    <row r="26" spans="1:7" x14ac:dyDescent="0.2">
      <c r="B26" s="64"/>
      <c r="C26" s="64"/>
      <c r="D26" s="64"/>
      <c r="E26" s="64"/>
    </row>
    <row r="27" spans="1:7" x14ac:dyDescent="0.2">
      <c r="B27" s="64"/>
      <c r="C27" s="64"/>
      <c r="D27" s="64"/>
      <c r="E27" s="64"/>
    </row>
    <row r="28" spans="1:7" x14ac:dyDescent="0.2">
      <c r="B28" s="64"/>
      <c r="C28" s="64"/>
      <c r="D28" s="64"/>
      <c r="E28" s="64"/>
    </row>
    <row r="29" spans="1:7" x14ac:dyDescent="0.2">
      <c r="B29" s="64"/>
      <c r="C29" s="64"/>
      <c r="D29" s="64"/>
      <c r="E29" s="64"/>
    </row>
  </sheetData>
  <sheetProtection password="D6FF" sheet="1"/>
  <mergeCells count="1">
    <mergeCell ref="B5:E5"/>
  </mergeCells>
  <phoneticPr fontId="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ignoredErrors>
    <ignoredError sqref="B6:E6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2:G24"/>
  <sheetViews>
    <sheetView workbookViewId="0"/>
  </sheetViews>
  <sheetFormatPr baseColWidth="10" defaultRowHeight="12.75" x14ac:dyDescent="0.2"/>
  <cols>
    <col min="1" max="1" width="14.7109375" style="15" customWidth="1"/>
    <col min="2" max="12" width="14.7109375" style="13" customWidth="1"/>
    <col min="13" max="16384" width="11.42578125" style="13"/>
  </cols>
  <sheetData>
    <row r="2" spans="1:7" x14ac:dyDescent="0.2">
      <c r="B2" s="15"/>
      <c r="C2" s="15"/>
      <c r="D2" s="15"/>
    </row>
    <row r="3" spans="1:7" x14ac:dyDescent="0.2">
      <c r="A3" s="112"/>
      <c r="B3" s="113"/>
      <c r="C3" s="22"/>
      <c r="D3" s="22"/>
    </row>
    <row r="4" spans="1:7" s="47" customFormat="1" x14ac:dyDescent="0.2">
      <c r="A4" s="116" t="s">
        <v>36</v>
      </c>
      <c r="B4" s="117"/>
      <c r="C4" s="22"/>
      <c r="D4" s="22"/>
    </row>
    <row r="5" spans="1:7" x14ac:dyDescent="0.2">
      <c r="A5" s="114" t="s">
        <v>37</v>
      </c>
      <c r="B5" s="115"/>
      <c r="C5" s="22"/>
      <c r="D5" s="22"/>
    </row>
    <row r="6" spans="1:7" x14ac:dyDescent="0.2">
      <c r="A6" s="114"/>
      <c r="B6" s="115"/>
      <c r="C6" s="22"/>
      <c r="D6" s="22"/>
    </row>
    <row r="7" spans="1:7" x14ac:dyDescent="0.2">
      <c r="A7" s="114"/>
      <c r="B7" s="115"/>
      <c r="C7" s="22"/>
      <c r="D7" s="22"/>
    </row>
    <row r="8" spans="1:7" x14ac:dyDescent="0.2">
      <c r="A8" s="114"/>
      <c r="B8" s="115"/>
      <c r="C8" s="22"/>
      <c r="D8" s="22"/>
    </row>
    <row r="9" spans="1:7" x14ac:dyDescent="0.2">
      <c r="A9" s="26"/>
      <c r="B9" s="26"/>
      <c r="C9" s="27"/>
      <c r="D9" s="27"/>
    </row>
    <row r="10" spans="1:7" x14ac:dyDescent="0.2">
      <c r="A10" s="26"/>
      <c r="B10" s="26"/>
      <c r="C10" s="48"/>
    </row>
    <row r="11" spans="1:7" x14ac:dyDescent="0.2">
      <c r="A11" s="26"/>
      <c r="B11" s="26"/>
      <c r="C11" s="48"/>
    </row>
    <row r="12" spans="1:7" x14ac:dyDescent="0.2">
      <c r="A12" s="51"/>
      <c r="B12" s="125" t="s">
        <v>39</v>
      </c>
      <c r="C12" s="126"/>
      <c r="D12" s="127"/>
      <c r="E12" s="125" t="s">
        <v>40</v>
      </c>
      <c r="F12" s="126"/>
      <c r="G12" s="127"/>
    </row>
    <row r="13" spans="1:7" s="50" customFormat="1" ht="25.5" customHeight="1" x14ac:dyDescent="0.2">
      <c r="A13" s="49" t="s">
        <v>31</v>
      </c>
      <c r="B13" s="49" t="s">
        <v>32</v>
      </c>
      <c r="C13" s="49" t="s">
        <v>41</v>
      </c>
      <c r="D13" s="49"/>
      <c r="E13" s="49"/>
      <c r="F13" s="49"/>
      <c r="G13" s="49"/>
    </row>
    <row r="14" spans="1:7" x14ac:dyDescent="0.2">
      <c r="A14" s="29"/>
      <c r="B14" s="30"/>
      <c r="C14" s="30"/>
      <c r="D14" s="30"/>
      <c r="E14" s="22"/>
      <c r="F14" s="22"/>
      <c r="G14" s="22"/>
    </row>
    <row r="15" spans="1:7" x14ac:dyDescent="0.2">
      <c r="A15" s="29"/>
      <c r="B15" s="30"/>
      <c r="C15" s="30"/>
      <c r="D15" s="30"/>
      <c r="E15" s="22"/>
      <c r="F15" s="22"/>
      <c r="G15" s="22"/>
    </row>
    <row r="16" spans="1:7" x14ac:dyDescent="0.2">
      <c r="A16" s="29"/>
      <c r="B16" s="30"/>
      <c r="C16" s="30"/>
      <c r="D16" s="30"/>
      <c r="E16" s="22"/>
      <c r="F16" s="22"/>
      <c r="G16" s="22"/>
    </row>
    <row r="17" spans="1:7" x14ac:dyDescent="0.2">
      <c r="A17" s="29"/>
      <c r="B17" s="30"/>
      <c r="C17" s="30"/>
      <c r="D17" s="30"/>
      <c r="E17" s="22"/>
      <c r="F17" s="22"/>
      <c r="G17" s="22"/>
    </row>
    <row r="18" spans="1:7" x14ac:dyDescent="0.2">
      <c r="A18" s="29"/>
      <c r="B18" s="30"/>
      <c r="C18" s="30"/>
      <c r="D18" s="30"/>
      <c r="E18" s="22"/>
      <c r="F18" s="22"/>
      <c r="G18" s="22"/>
    </row>
    <row r="19" spans="1:7" x14ac:dyDescent="0.2">
      <c r="A19" s="29"/>
      <c r="B19" s="30"/>
      <c r="C19" s="30"/>
      <c r="D19" s="30"/>
      <c r="E19" s="22"/>
      <c r="F19" s="22"/>
      <c r="G19" s="22"/>
    </row>
    <row r="20" spans="1:7" x14ac:dyDescent="0.2">
      <c r="A20" s="29"/>
      <c r="B20" s="30"/>
      <c r="C20" s="30"/>
      <c r="D20" s="30"/>
      <c r="E20" s="22"/>
      <c r="F20" s="22"/>
      <c r="G20" s="22"/>
    </row>
    <row r="21" spans="1:7" x14ac:dyDescent="0.2">
      <c r="A21" s="29"/>
      <c r="B21" s="30"/>
      <c r="C21" s="30"/>
      <c r="D21" s="30"/>
      <c r="E21" s="22"/>
      <c r="F21" s="22"/>
      <c r="G21" s="22"/>
    </row>
    <row r="22" spans="1:7" x14ac:dyDescent="0.2">
      <c r="A22" s="29"/>
      <c r="B22" s="30"/>
      <c r="C22" s="30"/>
      <c r="D22" s="30"/>
      <c r="E22" s="22"/>
      <c r="F22" s="22"/>
      <c r="G22" s="22"/>
    </row>
    <row r="23" spans="1:7" x14ac:dyDescent="0.2">
      <c r="A23" s="29"/>
      <c r="B23" s="30"/>
      <c r="C23" s="30"/>
      <c r="D23" s="30"/>
      <c r="E23" s="22"/>
      <c r="F23" s="22"/>
      <c r="G23" s="22"/>
    </row>
    <row r="24" spans="1:7" x14ac:dyDescent="0.2">
      <c r="A24" s="29"/>
      <c r="B24" s="30"/>
      <c r="C24" s="30"/>
      <c r="D24" s="30"/>
      <c r="E24" s="22"/>
      <c r="F24" s="22"/>
      <c r="G24" s="22"/>
    </row>
  </sheetData>
  <mergeCells count="8">
    <mergeCell ref="B12:D12"/>
    <mergeCell ref="E12:G12"/>
    <mergeCell ref="A3:B3"/>
    <mergeCell ref="A8:B8"/>
    <mergeCell ref="A4:B4"/>
    <mergeCell ref="A5:B5"/>
    <mergeCell ref="A6:B6"/>
    <mergeCell ref="A7:B7"/>
  </mergeCells>
  <phoneticPr fontId="5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126"/>
  <sheetViews>
    <sheetView tabSelected="1" workbookViewId="0">
      <selection activeCell="A3" sqref="A3"/>
    </sheetView>
  </sheetViews>
  <sheetFormatPr baseColWidth="10" defaultRowHeight="12.75" x14ac:dyDescent="0.2"/>
  <cols>
    <col min="1" max="1" width="11.42578125" style="1"/>
    <col min="2" max="2" width="11.42578125" style="3"/>
    <col min="3" max="3" width="11.42578125" style="5"/>
    <col min="4" max="4" width="11.42578125" style="3"/>
    <col min="5" max="5" width="11.42578125" style="52"/>
    <col min="6" max="16384" width="11.42578125" style="3"/>
  </cols>
  <sheetData>
    <row r="1" spans="1:9" ht="12.75" customHeight="1" x14ac:dyDescent="0.2">
      <c r="B1" s="2"/>
      <c r="C1" s="4"/>
    </row>
    <row r="2" spans="1:9" ht="12.75" customHeight="1" x14ac:dyDescent="0.2"/>
    <row r="3" spans="1:9" s="8" customFormat="1" x14ac:dyDescent="0.2">
      <c r="A3" s="55" t="s">
        <v>81</v>
      </c>
      <c r="B3" s="6" t="s">
        <v>42</v>
      </c>
      <c r="C3" s="53" t="s">
        <v>4</v>
      </c>
      <c r="D3" s="6" t="s">
        <v>43</v>
      </c>
      <c r="E3" s="6" t="s">
        <v>63</v>
      </c>
      <c r="F3" s="6">
        <v>1</v>
      </c>
      <c r="G3" s="6">
        <v>2</v>
      </c>
      <c r="H3" s="6">
        <v>3</v>
      </c>
      <c r="I3" s="6">
        <v>4</v>
      </c>
    </row>
    <row r="4" spans="1:9" ht="12.75" customHeight="1" x14ac:dyDescent="0.2">
      <c r="A4" s="54">
        <v>29221</v>
      </c>
      <c r="B4" s="10" t="s">
        <v>44</v>
      </c>
      <c r="C4" s="11" t="s">
        <v>8</v>
      </c>
      <c r="D4" s="10" t="s">
        <v>45</v>
      </c>
      <c r="E4" s="12">
        <v>0.74299999999999999</v>
      </c>
      <c r="F4" s="3">
        <v>96</v>
      </c>
      <c r="G4" s="3">
        <v>144</v>
      </c>
      <c r="H4" s="3">
        <v>205</v>
      </c>
      <c r="I4" s="3">
        <v>244</v>
      </c>
    </row>
    <row r="5" spans="1:9" ht="12.75" customHeight="1" x14ac:dyDescent="0.2">
      <c r="A5" s="54">
        <v>7554</v>
      </c>
      <c r="B5" s="10" t="s">
        <v>46</v>
      </c>
      <c r="C5" s="11" t="s">
        <v>8</v>
      </c>
      <c r="D5" s="10" t="s">
        <v>47</v>
      </c>
      <c r="E5" s="12">
        <v>0.755</v>
      </c>
      <c r="F5" s="3">
        <v>92</v>
      </c>
      <c r="G5" s="3">
        <v>132</v>
      </c>
      <c r="H5" s="3">
        <v>202</v>
      </c>
      <c r="I5" s="3">
        <v>220</v>
      </c>
    </row>
    <row r="6" spans="1:9" ht="12.75" customHeight="1" x14ac:dyDescent="0.2">
      <c r="A6" s="54">
        <v>95028</v>
      </c>
      <c r="B6" s="10" t="s">
        <v>48</v>
      </c>
      <c r="C6" s="11" t="s">
        <v>8</v>
      </c>
      <c r="D6" s="10" t="s">
        <v>49</v>
      </c>
      <c r="E6" s="12">
        <v>0.73599999999999999</v>
      </c>
      <c r="F6" s="3">
        <v>94</v>
      </c>
      <c r="G6" s="3">
        <v>142</v>
      </c>
      <c r="H6" s="3">
        <v>205</v>
      </c>
      <c r="I6" s="3">
        <v>242</v>
      </c>
    </row>
    <row r="7" spans="1:9" ht="12.75" customHeight="1" x14ac:dyDescent="0.2">
      <c r="A7" s="54">
        <v>54290</v>
      </c>
      <c r="B7" s="10" t="s">
        <v>51</v>
      </c>
      <c r="C7" s="11" t="s">
        <v>8</v>
      </c>
      <c r="D7" s="10" t="s">
        <v>50</v>
      </c>
      <c r="E7" s="12">
        <v>0.749</v>
      </c>
      <c r="F7" s="3">
        <v>95</v>
      </c>
      <c r="G7" s="3">
        <v>142</v>
      </c>
      <c r="H7" s="3">
        <v>210</v>
      </c>
      <c r="I7" s="3">
        <v>244</v>
      </c>
    </row>
    <row r="8" spans="1:9" ht="12.75" customHeight="1" x14ac:dyDescent="0.2">
      <c r="A8" s="54">
        <v>3149</v>
      </c>
      <c r="B8" s="10" t="s">
        <v>52</v>
      </c>
      <c r="C8" s="11" t="s">
        <v>12</v>
      </c>
      <c r="D8" s="10" t="s">
        <v>47</v>
      </c>
      <c r="E8" s="12">
        <v>0.67500000000000004</v>
      </c>
      <c r="F8" s="3">
        <v>124</v>
      </c>
      <c r="G8" s="3">
        <v>201</v>
      </c>
      <c r="H8" s="3">
        <v>310</v>
      </c>
      <c r="I8" s="3">
        <v>337</v>
      </c>
    </row>
    <row r="9" spans="1:9" ht="12.75" customHeight="1" x14ac:dyDescent="0.2">
      <c r="A9" s="54">
        <v>90765</v>
      </c>
      <c r="B9" s="10" t="s">
        <v>53</v>
      </c>
      <c r="C9" s="11" t="s">
        <v>12</v>
      </c>
      <c r="D9" s="10" t="s">
        <v>49</v>
      </c>
      <c r="E9" s="12">
        <v>0.66599999999999993</v>
      </c>
      <c r="F9" s="3">
        <v>121</v>
      </c>
      <c r="G9" s="3">
        <v>240</v>
      </c>
      <c r="H9" s="3">
        <v>338</v>
      </c>
      <c r="I9" s="3">
        <v>374</v>
      </c>
    </row>
    <row r="10" spans="1:9" ht="12.75" customHeight="1" x14ac:dyDescent="0.2">
      <c r="A10" s="54">
        <v>24103</v>
      </c>
      <c r="B10" s="10" t="s">
        <v>54</v>
      </c>
      <c r="C10" s="11" t="s">
        <v>12</v>
      </c>
      <c r="D10" s="10" t="s">
        <v>45</v>
      </c>
      <c r="E10" s="12">
        <v>0.71100000000000008</v>
      </c>
      <c r="F10" s="3">
        <v>215</v>
      </c>
      <c r="G10" s="3">
        <v>220</v>
      </c>
      <c r="H10" s="3">
        <v>316</v>
      </c>
      <c r="I10" s="3">
        <v>425</v>
      </c>
    </row>
    <row r="11" spans="1:9" ht="12.75" customHeight="1" x14ac:dyDescent="0.2">
      <c r="A11" s="54">
        <v>26789</v>
      </c>
      <c r="B11" s="10" t="s">
        <v>55</v>
      </c>
      <c r="C11" s="11" t="s">
        <v>12</v>
      </c>
      <c r="D11" s="10" t="s">
        <v>45</v>
      </c>
      <c r="E11" s="12">
        <v>0.70900000000000007</v>
      </c>
      <c r="F11" s="3">
        <v>224</v>
      </c>
      <c r="G11" s="3">
        <v>213</v>
      </c>
      <c r="H11" s="3">
        <v>320</v>
      </c>
      <c r="I11" s="3">
        <v>453</v>
      </c>
    </row>
    <row r="12" spans="1:9" ht="12.75" customHeight="1" x14ac:dyDescent="0.2">
      <c r="A12" s="54">
        <v>7751</v>
      </c>
      <c r="B12" s="10" t="s">
        <v>56</v>
      </c>
      <c r="C12" s="11" t="s">
        <v>16</v>
      </c>
      <c r="D12" s="10" t="s">
        <v>47</v>
      </c>
      <c r="E12" s="12">
        <v>0.83299999999999996</v>
      </c>
      <c r="F12" s="3">
        <v>283</v>
      </c>
      <c r="G12" s="3">
        <v>380</v>
      </c>
      <c r="H12" s="3">
        <v>410</v>
      </c>
      <c r="I12" s="3">
        <v>656</v>
      </c>
    </row>
    <row r="13" spans="1:9" ht="12.75" customHeight="1" x14ac:dyDescent="0.2">
      <c r="A13" s="54">
        <v>24306</v>
      </c>
      <c r="B13" s="10" t="s">
        <v>57</v>
      </c>
      <c r="C13" s="11" t="s">
        <v>16</v>
      </c>
      <c r="D13" s="10" t="s">
        <v>45</v>
      </c>
      <c r="E13" s="12">
        <v>0.81389999999999996</v>
      </c>
      <c r="F13" s="3">
        <v>288</v>
      </c>
      <c r="G13" s="3">
        <v>370</v>
      </c>
      <c r="H13" s="3">
        <v>420</v>
      </c>
      <c r="I13" s="3">
        <v>677</v>
      </c>
    </row>
    <row r="14" spans="1:9" ht="12.75" customHeight="1" x14ac:dyDescent="0.2">
      <c r="A14" s="54">
        <v>89073</v>
      </c>
      <c r="B14" s="10" t="s">
        <v>58</v>
      </c>
      <c r="C14" s="11" t="s">
        <v>16</v>
      </c>
      <c r="D14" s="10" t="s">
        <v>49</v>
      </c>
      <c r="E14" s="12">
        <v>0.82299999999999995</v>
      </c>
      <c r="F14" s="3">
        <v>294</v>
      </c>
      <c r="G14" s="3">
        <v>385</v>
      </c>
      <c r="H14" s="3">
        <v>460</v>
      </c>
      <c r="I14" s="3">
        <v>666</v>
      </c>
    </row>
    <row r="15" spans="1:9" ht="12.75" customHeight="1" x14ac:dyDescent="0.2">
      <c r="A15" s="54">
        <v>12207</v>
      </c>
      <c r="B15" s="10" t="s">
        <v>20</v>
      </c>
      <c r="C15" s="11" t="s">
        <v>19</v>
      </c>
      <c r="D15" s="3" t="s">
        <v>47</v>
      </c>
      <c r="E15" s="12">
        <v>0.6359999999999999</v>
      </c>
      <c r="F15" s="3">
        <v>365</v>
      </c>
      <c r="G15" s="3">
        <v>540</v>
      </c>
      <c r="H15" s="3">
        <v>535</v>
      </c>
      <c r="I15" s="3">
        <v>926</v>
      </c>
    </row>
    <row r="16" spans="1:9" ht="12.75" customHeight="1" x14ac:dyDescent="0.2">
      <c r="A16" s="54">
        <v>51109</v>
      </c>
      <c r="B16" s="10" t="s">
        <v>59</v>
      </c>
      <c r="C16" s="11" t="s">
        <v>19</v>
      </c>
      <c r="D16" s="3" t="s">
        <v>50</v>
      </c>
      <c r="E16" s="12">
        <v>0.66199999999999992</v>
      </c>
      <c r="F16" s="3">
        <v>370</v>
      </c>
      <c r="G16" s="3">
        <v>540</v>
      </c>
      <c r="H16" s="3">
        <v>545</v>
      </c>
      <c r="I16" s="3">
        <v>932</v>
      </c>
    </row>
    <row r="17" spans="1:9" ht="12.75" customHeight="1" x14ac:dyDescent="0.2">
      <c r="A17" s="54">
        <v>81479</v>
      </c>
      <c r="B17" s="10" t="s">
        <v>60</v>
      </c>
      <c r="C17" s="11" t="s">
        <v>19</v>
      </c>
      <c r="D17" s="3" t="s">
        <v>49</v>
      </c>
      <c r="E17" s="12">
        <v>0.68100000000000005</v>
      </c>
      <c r="F17" s="3">
        <v>355</v>
      </c>
      <c r="G17" s="3">
        <v>515</v>
      </c>
      <c r="H17" s="3">
        <v>520</v>
      </c>
      <c r="I17" s="3">
        <v>893</v>
      </c>
    </row>
    <row r="18" spans="1:9" ht="12.75" customHeight="1" x14ac:dyDescent="0.2">
      <c r="A18" s="54">
        <v>10317</v>
      </c>
      <c r="B18" s="10" t="s">
        <v>20</v>
      </c>
      <c r="C18" s="11" t="s">
        <v>61</v>
      </c>
      <c r="D18" s="3" t="s">
        <v>47</v>
      </c>
      <c r="E18" s="12">
        <v>0.86499999999999999</v>
      </c>
      <c r="F18" s="3">
        <v>432</v>
      </c>
      <c r="G18" s="3">
        <v>690</v>
      </c>
      <c r="H18" s="3">
        <v>750</v>
      </c>
      <c r="I18" s="3">
        <v>1099</v>
      </c>
    </row>
    <row r="19" spans="1:9" ht="12.75" customHeight="1" x14ac:dyDescent="0.2">
      <c r="A19" s="54">
        <v>50670</v>
      </c>
      <c r="B19" s="10" t="s">
        <v>59</v>
      </c>
      <c r="C19" s="11" t="s">
        <v>61</v>
      </c>
      <c r="D19" s="3" t="s">
        <v>50</v>
      </c>
      <c r="E19" s="12">
        <v>0.84799999999999998</v>
      </c>
      <c r="F19" s="3">
        <v>444</v>
      </c>
      <c r="G19" s="3">
        <v>700</v>
      </c>
      <c r="H19" s="3">
        <v>777</v>
      </c>
      <c r="I19" s="3">
        <v>1169</v>
      </c>
    </row>
    <row r="20" spans="1:9" ht="12.75" customHeight="1" x14ac:dyDescent="0.2">
      <c r="A20" s="54">
        <v>81371</v>
      </c>
      <c r="B20" s="10" t="s">
        <v>60</v>
      </c>
      <c r="C20" s="11" t="s">
        <v>61</v>
      </c>
      <c r="D20" s="3" t="s">
        <v>49</v>
      </c>
      <c r="E20" s="12">
        <v>0.84899999999999998</v>
      </c>
      <c r="F20" s="3">
        <v>458</v>
      </c>
      <c r="G20" s="3">
        <v>690</v>
      </c>
      <c r="H20" s="3">
        <v>795</v>
      </c>
      <c r="I20" s="3">
        <v>1104</v>
      </c>
    </row>
    <row r="21" spans="1:9" ht="12.75" customHeight="1" x14ac:dyDescent="0.2">
      <c r="A21" s="54">
        <v>10437</v>
      </c>
      <c r="B21" s="10" t="s">
        <v>20</v>
      </c>
      <c r="C21" s="11" t="s">
        <v>62</v>
      </c>
      <c r="D21" s="3" t="s">
        <v>47</v>
      </c>
      <c r="E21" s="52">
        <v>0.74199999999999999</v>
      </c>
      <c r="F21" s="3">
        <v>550</v>
      </c>
      <c r="G21" s="3">
        <v>780</v>
      </c>
      <c r="H21" s="3">
        <v>940</v>
      </c>
      <c r="I21" s="3">
        <v>1357</v>
      </c>
    </row>
    <row r="22" spans="1:9" ht="12.75" customHeight="1" x14ac:dyDescent="0.2">
      <c r="A22" s="54">
        <v>50679</v>
      </c>
      <c r="B22" s="10" t="s">
        <v>59</v>
      </c>
      <c r="C22" s="11" t="s">
        <v>62</v>
      </c>
      <c r="D22" s="3" t="s">
        <v>50</v>
      </c>
      <c r="E22" s="52">
        <v>0.73799999999999999</v>
      </c>
      <c r="F22" s="3">
        <v>572</v>
      </c>
      <c r="G22" s="3">
        <v>745</v>
      </c>
      <c r="H22" s="3">
        <v>960</v>
      </c>
      <c r="I22" s="3">
        <v>1299</v>
      </c>
    </row>
    <row r="23" spans="1:9" ht="12.75" customHeight="1" x14ac:dyDescent="0.2">
      <c r="A23" s="54">
        <v>81541</v>
      </c>
      <c r="B23" s="10" t="s">
        <v>60</v>
      </c>
      <c r="C23" s="11" t="s">
        <v>62</v>
      </c>
      <c r="D23" s="3" t="s">
        <v>49</v>
      </c>
      <c r="E23" s="52">
        <v>0.753</v>
      </c>
      <c r="F23" s="3">
        <v>565</v>
      </c>
      <c r="G23" s="3">
        <v>750</v>
      </c>
      <c r="H23" s="3">
        <v>965</v>
      </c>
      <c r="I23" s="3">
        <v>1344</v>
      </c>
    </row>
    <row r="24" spans="1:9" ht="12.75" customHeight="1" x14ac:dyDescent="0.2"/>
    <row r="25" spans="1:9" ht="12.75" customHeight="1" x14ac:dyDescent="0.2"/>
    <row r="26" spans="1:9" ht="12.75" customHeight="1" x14ac:dyDescent="0.2"/>
    <row r="27" spans="1:9" ht="12.75" customHeight="1" x14ac:dyDescent="0.2"/>
    <row r="28" spans="1:9" ht="12.75" customHeight="1" x14ac:dyDescent="0.2"/>
    <row r="29" spans="1:9" ht="12.75" customHeight="1" x14ac:dyDescent="0.2"/>
    <row r="30" spans="1:9" ht="12.75" customHeight="1" x14ac:dyDescent="0.2"/>
    <row r="31" spans="1:9" ht="12.75" customHeight="1" x14ac:dyDescent="0.2"/>
    <row r="32" spans="1:9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G130"/>
  <sheetViews>
    <sheetView workbookViewId="0"/>
  </sheetViews>
  <sheetFormatPr baseColWidth="10" defaultColWidth="14.7109375" defaultRowHeight="12.75" x14ac:dyDescent="0.2"/>
  <cols>
    <col min="1" max="1" width="14.7109375" style="1" customWidth="1"/>
    <col min="2" max="4" width="14.7109375" style="3" customWidth="1"/>
    <col min="5" max="6" width="14.7109375" style="5" customWidth="1"/>
    <col min="7" max="16384" width="14.7109375" style="3"/>
  </cols>
  <sheetData>
    <row r="1" spans="1:7" ht="12.75" customHeight="1" x14ac:dyDescent="0.2">
      <c r="B1" s="2"/>
      <c r="E1" s="4"/>
      <c r="F1" s="4"/>
    </row>
    <row r="2" spans="1:7" ht="12.75" customHeight="1" x14ac:dyDescent="0.2"/>
    <row r="3" spans="1:7" s="8" customFormat="1" ht="25.5" customHeight="1" x14ac:dyDescent="0.2">
      <c r="A3" s="6" t="s">
        <v>0</v>
      </c>
      <c r="B3" s="6" t="s">
        <v>1</v>
      </c>
      <c r="C3" s="7" t="s">
        <v>2</v>
      </c>
      <c r="D3" s="7" t="s">
        <v>3</v>
      </c>
      <c r="E3" s="6" t="s">
        <v>4</v>
      </c>
      <c r="F3" s="6" t="s">
        <v>5</v>
      </c>
      <c r="G3" s="6" t="s">
        <v>6</v>
      </c>
    </row>
    <row r="4" spans="1:7" ht="12.75" customHeight="1" x14ac:dyDescent="0.2">
      <c r="A4" s="9">
        <v>10100</v>
      </c>
      <c r="B4" s="10" t="s">
        <v>7</v>
      </c>
      <c r="C4" s="3">
        <v>54</v>
      </c>
      <c r="D4" s="3">
        <v>166.32</v>
      </c>
      <c r="E4" s="11" t="s">
        <v>8</v>
      </c>
      <c r="F4" s="11">
        <v>3000</v>
      </c>
      <c r="G4" s="12">
        <v>0.74</v>
      </c>
    </row>
    <row r="5" spans="1:7" ht="12.75" customHeight="1" x14ac:dyDescent="0.2">
      <c r="A5" s="9">
        <v>20102</v>
      </c>
      <c r="B5" s="10" t="s">
        <v>9</v>
      </c>
      <c r="C5" s="3">
        <v>45</v>
      </c>
      <c r="D5" s="3">
        <v>165</v>
      </c>
      <c r="E5" s="11" t="s">
        <v>8</v>
      </c>
      <c r="F5" s="11">
        <v>3000</v>
      </c>
      <c r="G5" s="12">
        <v>0.76</v>
      </c>
    </row>
    <row r="6" spans="1:7" ht="12.75" customHeight="1" x14ac:dyDescent="0.2">
      <c r="A6" s="9">
        <v>40101</v>
      </c>
      <c r="B6" s="10" t="s">
        <v>10</v>
      </c>
      <c r="C6" s="3">
        <v>55</v>
      </c>
      <c r="D6" s="3">
        <v>161.84</v>
      </c>
      <c r="E6" s="11" t="s">
        <v>8</v>
      </c>
      <c r="F6" s="11">
        <v>3000</v>
      </c>
      <c r="G6" s="12">
        <v>0.74</v>
      </c>
    </row>
    <row r="7" spans="1:7" ht="12.75" customHeight="1" x14ac:dyDescent="0.2">
      <c r="A7" s="9">
        <v>50102</v>
      </c>
      <c r="B7" s="10" t="s">
        <v>11</v>
      </c>
      <c r="C7" s="3">
        <v>58.5</v>
      </c>
      <c r="D7" s="3">
        <v>201.38</v>
      </c>
      <c r="E7" s="11" t="s">
        <v>12</v>
      </c>
      <c r="F7" s="11">
        <v>2000</v>
      </c>
      <c r="G7" s="12">
        <v>0.67</v>
      </c>
    </row>
    <row r="8" spans="1:7" ht="12.75" customHeight="1" x14ac:dyDescent="0.2">
      <c r="A8" s="9">
        <v>10101</v>
      </c>
      <c r="B8" s="10" t="s">
        <v>13</v>
      </c>
      <c r="C8" s="3">
        <v>64</v>
      </c>
      <c r="D8" s="3">
        <v>176.63</v>
      </c>
      <c r="E8" s="11" t="s">
        <v>12</v>
      </c>
      <c r="F8" s="11">
        <v>2000</v>
      </c>
      <c r="G8" s="12">
        <v>0.65</v>
      </c>
    </row>
    <row r="9" spans="1:7" ht="12.75" customHeight="1" x14ac:dyDescent="0.2">
      <c r="A9" s="9">
        <v>20101</v>
      </c>
      <c r="B9" s="10" t="s">
        <v>14</v>
      </c>
      <c r="C9" s="3">
        <v>80.5</v>
      </c>
      <c r="D9" s="3">
        <v>189</v>
      </c>
      <c r="E9" s="11" t="s">
        <v>12</v>
      </c>
      <c r="F9" s="11">
        <v>2000</v>
      </c>
      <c r="G9" s="12">
        <v>0.7</v>
      </c>
    </row>
    <row r="10" spans="1:7" ht="12.75" customHeight="1" x14ac:dyDescent="0.2">
      <c r="A10" s="9">
        <v>10102</v>
      </c>
      <c r="B10" s="10" t="s">
        <v>15</v>
      </c>
      <c r="C10" s="3">
        <v>69.5</v>
      </c>
      <c r="D10" s="3">
        <v>250.88</v>
      </c>
      <c r="E10" s="11" t="s">
        <v>16</v>
      </c>
      <c r="F10" s="11">
        <v>3000</v>
      </c>
      <c r="G10" s="12">
        <v>0.83</v>
      </c>
    </row>
    <row r="11" spans="1:7" ht="12.75" customHeight="1" x14ac:dyDescent="0.2">
      <c r="A11" s="9">
        <v>40100</v>
      </c>
      <c r="B11" s="10" t="s">
        <v>17</v>
      </c>
      <c r="C11" s="3">
        <v>113.5</v>
      </c>
      <c r="D11" s="3">
        <v>263.25</v>
      </c>
      <c r="E11" s="11" t="s">
        <v>16</v>
      </c>
      <c r="F11" s="11">
        <v>3000</v>
      </c>
      <c r="G11" s="12">
        <v>0.83</v>
      </c>
    </row>
    <row r="12" spans="1:7" ht="12.75" customHeight="1" x14ac:dyDescent="0.2">
      <c r="A12" s="9">
        <v>50100</v>
      </c>
      <c r="B12" s="10" t="s">
        <v>18</v>
      </c>
      <c r="C12" s="3">
        <v>47.5</v>
      </c>
      <c r="D12" s="3">
        <v>213.75</v>
      </c>
      <c r="E12" s="11" t="s">
        <v>19</v>
      </c>
      <c r="F12" s="11">
        <v>4000</v>
      </c>
      <c r="G12" s="12">
        <v>0.69</v>
      </c>
    </row>
    <row r="13" spans="1:7" ht="12.75" customHeight="1" x14ac:dyDescent="0.2">
      <c r="A13" s="9">
        <v>50101</v>
      </c>
      <c r="B13" s="10" t="s">
        <v>20</v>
      </c>
      <c r="C13" s="3">
        <v>42</v>
      </c>
      <c r="D13" s="3">
        <v>92.1</v>
      </c>
      <c r="E13" s="11" t="s">
        <v>19</v>
      </c>
      <c r="F13" s="11">
        <v>4000</v>
      </c>
      <c r="G13" s="12">
        <v>0.77</v>
      </c>
    </row>
    <row r="14" spans="1:7" ht="12.75" customHeight="1" x14ac:dyDescent="0.2">
      <c r="A14" s="9">
        <v>20100</v>
      </c>
      <c r="B14" s="10" t="s">
        <v>21</v>
      </c>
      <c r="C14" s="3">
        <v>75</v>
      </c>
      <c r="D14" s="3">
        <v>226.13</v>
      </c>
      <c r="E14" s="11" t="s">
        <v>19</v>
      </c>
      <c r="F14" s="11">
        <v>4000</v>
      </c>
      <c r="G14" s="12">
        <v>0.71</v>
      </c>
    </row>
    <row r="15" spans="1:7" ht="12.75" customHeight="1" x14ac:dyDescent="0.2">
      <c r="A15" s="9">
        <v>20103</v>
      </c>
      <c r="B15" s="10" t="s">
        <v>22</v>
      </c>
      <c r="C15" s="3">
        <v>91.5</v>
      </c>
      <c r="D15" s="3">
        <v>151.88</v>
      </c>
      <c r="E15" s="11" t="s">
        <v>19</v>
      </c>
      <c r="F15" s="11">
        <v>4000</v>
      </c>
      <c r="G15" s="12">
        <v>0.75</v>
      </c>
    </row>
    <row r="16" spans="1:7" ht="12.75" customHeight="1" x14ac:dyDescent="0.2">
      <c r="A16" s="9">
        <v>30100</v>
      </c>
      <c r="B16" s="10" t="s">
        <v>23</v>
      </c>
      <c r="C16" s="3">
        <v>97</v>
      </c>
      <c r="D16" s="3">
        <v>127.13</v>
      </c>
      <c r="E16" s="11" t="s">
        <v>19</v>
      </c>
      <c r="F16" s="11">
        <v>4000</v>
      </c>
      <c r="G16" s="12">
        <v>0.75</v>
      </c>
    </row>
    <row r="17" spans="1:7" ht="12.75" customHeight="1" x14ac:dyDescent="0.2">
      <c r="A17" s="9">
        <v>30101</v>
      </c>
      <c r="B17" s="10" t="s">
        <v>24</v>
      </c>
      <c r="C17" s="3">
        <v>102.5</v>
      </c>
      <c r="D17" s="3">
        <v>238.5</v>
      </c>
      <c r="E17" s="11" t="s">
        <v>19</v>
      </c>
      <c r="F17" s="11">
        <v>4000</v>
      </c>
      <c r="G17" s="12">
        <v>0.71</v>
      </c>
    </row>
    <row r="18" spans="1:7" ht="12.75" customHeight="1" x14ac:dyDescent="0.2">
      <c r="A18" s="9">
        <v>30102</v>
      </c>
      <c r="B18" s="10" t="s">
        <v>25</v>
      </c>
      <c r="C18" s="3">
        <v>108</v>
      </c>
      <c r="D18" s="3">
        <v>139.5</v>
      </c>
      <c r="E18" s="11" t="s">
        <v>19</v>
      </c>
      <c r="F18" s="11">
        <v>4000</v>
      </c>
      <c r="G18" s="12">
        <v>0.76</v>
      </c>
    </row>
    <row r="19" spans="1:7" ht="12.75" customHeight="1" x14ac:dyDescent="0.2"/>
    <row r="20" spans="1:7" ht="12.75" customHeight="1" x14ac:dyDescent="0.2">
      <c r="E20" s="3"/>
      <c r="F20" s="3"/>
    </row>
    <row r="21" spans="1:7" ht="12.75" customHeight="1" x14ac:dyDescent="0.2">
      <c r="E21" s="3"/>
      <c r="F21" s="3"/>
    </row>
    <row r="22" spans="1:7" ht="12.75" customHeight="1" x14ac:dyDescent="0.2">
      <c r="E22" s="3"/>
      <c r="F22" s="3"/>
    </row>
    <row r="23" spans="1:7" ht="12.75" customHeight="1" x14ac:dyDescent="0.2">
      <c r="E23" s="3"/>
      <c r="F23" s="3"/>
    </row>
    <row r="24" spans="1:7" ht="12.75" customHeight="1" x14ac:dyDescent="0.2">
      <c r="E24" s="3"/>
      <c r="F24" s="3"/>
    </row>
    <row r="25" spans="1:7" ht="12.75" customHeight="1" x14ac:dyDescent="0.2">
      <c r="E25" s="3"/>
      <c r="F25" s="3"/>
    </row>
    <row r="26" spans="1:7" ht="12.75" customHeight="1" x14ac:dyDescent="0.2">
      <c r="E26" s="3"/>
      <c r="F26" s="3"/>
    </row>
    <row r="27" spans="1:7" ht="12.75" customHeight="1" x14ac:dyDescent="0.2"/>
    <row r="28" spans="1:7" ht="12.75" customHeight="1" x14ac:dyDescent="0.2"/>
    <row r="29" spans="1:7" ht="12.75" customHeight="1" x14ac:dyDescent="0.2"/>
    <row r="30" spans="1:7" ht="12.75" customHeight="1" x14ac:dyDescent="0.2"/>
    <row r="31" spans="1:7" ht="12.75" customHeight="1" x14ac:dyDescent="0.2"/>
    <row r="32" spans="1:7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D33"/>
  <sheetViews>
    <sheetView zoomScaleNormal="100" workbookViewId="0"/>
  </sheetViews>
  <sheetFormatPr baseColWidth="10" defaultColWidth="13.7109375" defaultRowHeight="12.75" x14ac:dyDescent="0.2"/>
  <cols>
    <col min="1" max="4" width="18.7109375" style="85" customWidth="1"/>
    <col min="5" max="16384" width="13.7109375" style="85"/>
  </cols>
  <sheetData>
    <row r="3" spans="1:3" x14ac:dyDescent="0.2">
      <c r="A3" s="84" t="s">
        <v>26</v>
      </c>
      <c r="B3" s="84"/>
    </row>
    <row r="4" spans="1:3" x14ac:dyDescent="0.2">
      <c r="A4" s="84" t="s">
        <v>27</v>
      </c>
      <c r="B4" s="84"/>
    </row>
    <row r="5" spans="1:3" x14ac:dyDescent="0.2">
      <c r="A5" s="84" t="s">
        <v>34</v>
      </c>
      <c r="B5" s="84"/>
    </row>
    <row r="7" spans="1:3" ht="27" customHeight="1" x14ac:dyDescent="0.2">
      <c r="A7" s="103" t="s">
        <v>69</v>
      </c>
      <c r="B7" s="104"/>
      <c r="C7" s="105"/>
    </row>
    <row r="8" spans="1:3" x14ac:dyDescent="0.2">
      <c r="A8" s="101" t="s">
        <v>66</v>
      </c>
      <c r="B8" s="102"/>
      <c r="C8" s="86"/>
    </row>
    <row r="9" spans="1:3" x14ac:dyDescent="0.2">
      <c r="A9" s="101" t="s">
        <v>67</v>
      </c>
      <c r="B9" s="102"/>
      <c r="C9" s="87"/>
    </row>
    <row r="10" spans="1:3" x14ac:dyDescent="0.2">
      <c r="A10" s="101" t="s">
        <v>70</v>
      </c>
      <c r="B10" s="102"/>
      <c r="C10" s="88"/>
    </row>
    <row r="11" spans="1:3" x14ac:dyDescent="0.2">
      <c r="A11" s="101" t="s">
        <v>71</v>
      </c>
      <c r="B11" s="102"/>
      <c r="C11" s="89"/>
    </row>
    <row r="12" spans="1:3" ht="12.75" customHeight="1" x14ac:dyDescent="0.2">
      <c r="A12" s="101" t="s">
        <v>72</v>
      </c>
      <c r="B12" s="102"/>
      <c r="C12" s="88"/>
    </row>
    <row r="13" spans="1:3" s="90" customFormat="1" x14ac:dyDescent="0.2"/>
    <row r="14" spans="1:3" ht="30" customHeight="1" x14ac:dyDescent="0.2">
      <c r="A14" s="103" t="s">
        <v>73</v>
      </c>
      <c r="B14" s="104"/>
      <c r="C14" s="105"/>
    </row>
    <row r="15" spans="1:3" x14ac:dyDescent="0.2">
      <c r="A15" s="101" t="s">
        <v>28</v>
      </c>
      <c r="B15" s="102"/>
      <c r="C15" s="88"/>
    </row>
    <row r="16" spans="1:3" x14ac:dyDescent="0.2">
      <c r="A16" s="101" t="s">
        <v>68</v>
      </c>
      <c r="B16" s="102"/>
      <c r="C16" s="88"/>
    </row>
    <row r="17" spans="1:4" x14ac:dyDescent="0.2">
      <c r="A17" s="101" t="s">
        <v>67</v>
      </c>
      <c r="B17" s="102"/>
      <c r="C17" s="88"/>
    </row>
    <row r="18" spans="1:4" x14ac:dyDescent="0.2">
      <c r="A18" s="101" t="s">
        <v>74</v>
      </c>
      <c r="B18" s="102"/>
      <c r="C18" s="88"/>
    </row>
    <row r="19" spans="1:4" x14ac:dyDescent="0.2">
      <c r="A19" s="101" t="s">
        <v>75</v>
      </c>
      <c r="B19" s="102"/>
      <c r="C19" s="88"/>
    </row>
    <row r="20" spans="1:4" s="90" customFormat="1" x14ac:dyDescent="0.2"/>
    <row r="21" spans="1:4" s="50" customFormat="1" ht="25.5" customHeight="1" x14ac:dyDescent="0.2">
      <c r="A21" s="49" t="s">
        <v>31</v>
      </c>
      <c r="B21" s="49" t="s">
        <v>32</v>
      </c>
      <c r="C21" s="49"/>
      <c r="D21" s="49"/>
    </row>
    <row r="22" spans="1:4" x14ac:dyDescent="0.2">
      <c r="A22" s="88"/>
      <c r="B22" s="91"/>
      <c r="C22" s="91"/>
      <c r="D22" s="91"/>
    </row>
    <row r="23" spans="1:4" x14ac:dyDescent="0.2">
      <c r="A23" s="88"/>
      <c r="B23" s="91"/>
      <c r="C23" s="91"/>
      <c r="D23" s="91"/>
    </row>
    <row r="24" spans="1:4" x14ac:dyDescent="0.2">
      <c r="A24" s="88"/>
      <c r="B24" s="91"/>
      <c r="C24" s="91"/>
      <c r="D24" s="91"/>
    </row>
    <row r="25" spans="1:4" x14ac:dyDescent="0.2">
      <c r="A25" s="88"/>
      <c r="B25" s="91"/>
      <c r="C25" s="91"/>
      <c r="D25" s="91"/>
    </row>
    <row r="26" spans="1:4" x14ac:dyDescent="0.2">
      <c r="A26" s="88"/>
      <c r="B26" s="91"/>
      <c r="C26" s="91"/>
      <c r="D26" s="91"/>
    </row>
    <row r="27" spans="1:4" x14ac:dyDescent="0.2">
      <c r="A27" s="88"/>
      <c r="B27" s="91"/>
      <c r="C27" s="91"/>
      <c r="D27" s="91"/>
    </row>
    <row r="28" spans="1:4" x14ac:dyDescent="0.2">
      <c r="A28" s="88"/>
      <c r="B28" s="91"/>
      <c r="C28" s="91"/>
      <c r="D28" s="91"/>
    </row>
    <row r="30" spans="1:4" x14ac:dyDescent="0.2">
      <c r="A30" s="88" t="s">
        <v>76</v>
      </c>
      <c r="B30" s="91"/>
      <c r="C30" s="92"/>
      <c r="D30" s="91"/>
    </row>
    <row r="31" spans="1:4" ht="25.5" x14ac:dyDescent="0.2">
      <c r="A31" s="49" t="s">
        <v>31</v>
      </c>
      <c r="B31" s="49" t="s">
        <v>32</v>
      </c>
      <c r="C31" s="49" t="s">
        <v>33</v>
      </c>
      <c r="D31" s="49"/>
    </row>
    <row r="32" spans="1:4" x14ac:dyDescent="0.2">
      <c r="A32" s="88"/>
      <c r="B32" s="91"/>
      <c r="C32" s="91"/>
      <c r="D32" s="91"/>
    </row>
    <row r="33" spans="1:4" x14ac:dyDescent="0.2">
      <c r="A33" s="93"/>
      <c r="B33" s="94"/>
      <c r="C33" s="94"/>
      <c r="D33" s="94"/>
    </row>
  </sheetData>
  <mergeCells count="12">
    <mergeCell ref="A14:C14"/>
    <mergeCell ref="A19:B19"/>
    <mergeCell ref="A16:B16"/>
    <mergeCell ref="A15:B15"/>
    <mergeCell ref="A17:B17"/>
    <mergeCell ref="A18:B18"/>
    <mergeCell ref="A11:B11"/>
    <mergeCell ref="A12:B12"/>
    <mergeCell ref="A7:C7"/>
    <mergeCell ref="A8:B8"/>
    <mergeCell ref="A9:B9"/>
    <mergeCell ref="A10:B10"/>
  </mergeCells>
  <phoneticPr fontId="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3:D22"/>
  <sheetViews>
    <sheetView workbookViewId="0"/>
  </sheetViews>
  <sheetFormatPr baseColWidth="10" defaultRowHeight="12.75" x14ac:dyDescent="0.2"/>
  <cols>
    <col min="1" max="1" width="14.7109375" style="31" customWidth="1"/>
    <col min="2" max="4" width="14.7109375" customWidth="1"/>
  </cols>
  <sheetData>
    <row r="3" spans="1:4" s="38" customFormat="1" x14ac:dyDescent="0.2">
      <c r="A3" s="108" t="s">
        <v>36</v>
      </c>
      <c r="B3" s="109"/>
      <c r="C3" s="40"/>
      <c r="D3"/>
    </row>
    <row r="4" spans="1:4" x14ac:dyDescent="0.2">
      <c r="A4" s="106" t="s">
        <v>37</v>
      </c>
      <c r="B4" s="107"/>
      <c r="C4" s="40"/>
    </row>
    <row r="5" spans="1:4" x14ac:dyDescent="0.2">
      <c r="A5" s="106" t="s">
        <v>32</v>
      </c>
      <c r="B5" s="107"/>
      <c r="C5" s="39"/>
      <c r="D5" s="41"/>
    </row>
    <row r="6" spans="1:4" x14ac:dyDescent="0.2">
      <c r="A6" s="110" t="s">
        <v>35</v>
      </c>
      <c r="B6" s="111"/>
      <c r="C6" s="39"/>
      <c r="D6" s="41"/>
    </row>
    <row r="7" spans="1:4" x14ac:dyDescent="0.2">
      <c r="A7" s="106" t="s">
        <v>38</v>
      </c>
      <c r="B7" s="107"/>
      <c r="C7" s="39"/>
      <c r="D7" s="42"/>
    </row>
    <row r="8" spans="1:4" x14ac:dyDescent="0.2">
      <c r="A8" s="106"/>
      <c r="B8" s="107"/>
      <c r="C8" s="39"/>
      <c r="D8" s="41"/>
    </row>
    <row r="9" spans="1:4" x14ac:dyDescent="0.2">
      <c r="A9" s="106"/>
      <c r="B9" s="107"/>
      <c r="C9" s="40"/>
    </row>
    <row r="11" spans="1:4" ht="25.5" customHeight="1" x14ac:dyDescent="0.2">
      <c r="A11" s="32" t="s">
        <v>31</v>
      </c>
      <c r="B11" s="33" t="s">
        <v>32</v>
      </c>
      <c r="C11" s="33"/>
      <c r="D11" s="33"/>
    </row>
    <row r="12" spans="1:4" x14ac:dyDescent="0.2">
      <c r="A12" s="36"/>
      <c r="B12" s="34"/>
      <c r="C12" s="34"/>
      <c r="D12" s="34"/>
    </row>
    <row r="13" spans="1:4" x14ac:dyDescent="0.2">
      <c r="A13" s="36"/>
      <c r="B13" s="34"/>
      <c r="C13" s="34"/>
      <c r="D13" s="34"/>
    </row>
    <row r="14" spans="1:4" x14ac:dyDescent="0.2">
      <c r="A14" s="36"/>
      <c r="B14" s="34"/>
      <c r="C14" s="34"/>
      <c r="D14" s="34"/>
    </row>
    <row r="15" spans="1:4" x14ac:dyDescent="0.2">
      <c r="A15" s="36"/>
      <c r="B15" s="34"/>
      <c r="C15" s="34"/>
      <c r="D15" s="34"/>
    </row>
    <row r="16" spans="1:4" x14ac:dyDescent="0.2">
      <c r="A16" s="36"/>
      <c r="B16" s="34"/>
      <c r="C16" s="34"/>
      <c r="D16" s="34"/>
    </row>
    <row r="17" spans="1:4" x14ac:dyDescent="0.2">
      <c r="A17" s="36"/>
      <c r="B17" s="34"/>
      <c r="C17" s="34"/>
      <c r="D17" s="34"/>
    </row>
    <row r="18" spans="1:4" x14ac:dyDescent="0.2">
      <c r="A18" s="36"/>
      <c r="B18" s="34"/>
      <c r="C18" s="34"/>
      <c r="D18" s="34"/>
    </row>
    <row r="19" spans="1:4" x14ac:dyDescent="0.2">
      <c r="A19" s="36"/>
      <c r="B19" s="34"/>
      <c r="C19" s="34"/>
      <c r="D19" s="34"/>
    </row>
    <row r="20" spans="1:4" x14ac:dyDescent="0.2">
      <c r="A20" s="36"/>
      <c r="B20" s="34"/>
      <c r="C20" s="34"/>
      <c r="D20" s="34"/>
    </row>
    <row r="21" spans="1:4" x14ac:dyDescent="0.2">
      <c r="A21" s="36"/>
      <c r="B21" s="34"/>
      <c r="C21" s="34"/>
      <c r="D21" s="34"/>
    </row>
    <row r="22" spans="1:4" x14ac:dyDescent="0.2">
      <c r="A22" s="36"/>
      <c r="B22" s="34"/>
      <c r="C22" s="34"/>
      <c r="D22" s="34"/>
    </row>
  </sheetData>
  <mergeCells count="7">
    <mergeCell ref="A7:B7"/>
    <mergeCell ref="A8:B8"/>
    <mergeCell ref="A9:B9"/>
    <mergeCell ref="A3:B3"/>
    <mergeCell ref="A4:B4"/>
    <mergeCell ref="A5:B5"/>
    <mergeCell ref="A6:B6"/>
  </mergeCells>
  <phoneticPr fontId="5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3:F23"/>
  <sheetViews>
    <sheetView workbookViewId="0"/>
  </sheetViews>
  <sheetFormatPr baseColWidth="10" defaultRowHeight="12.75" x14ac:dyDescent="0.2"/>
  <cols>
    <col min="1" max="1" width="14.7109375" style="15" customWidth="1"/>
    <col min="2" max="12" width="14.7109375" style="13" customWidth="1"/>
    <col min="13" max="16384" width="11.42578125" style="13"/>
  </cols>
  <sheetData>
    <row r="3" spans="1:6" x14ac:dyDescent="0.2">
      <c r="A3" s="112"/>
      <c r="B3" s="113"/>
      <c r="C3" s="22"/>
      <c r="D3" s="22"/>
    </row>
    <row r="4" spans="1:6" s="47" customFormat="1" x14ac:dyDescent="0.2">
      <c r="A4" s="116" t="s">
        <v>36</v>
      </c>
      <c r="B4" s="117"/>
      <c r="C4" s="22"/>
      <c r="D4" s="22"/>
    </row>
    <row r="5" spans="1:6" x14ac:dyDescent="0.2">
      <c r="A5" s="114" t="s">
        <v>37</v>
      </c>
      <c r="B5" s="115"/>
      <c r="C5" s="22"/>
      <c r="D5" s="22"/>
    </row>
    <row r="6" spans="1:6" x14ac:dyDescent="0.2">
      <c r="A6" s="114" t="s">
        <v>34</v>
      </c>
      <c r="B6" s="115"/>
      <c r="C6" s="22"/>
      <c r="D6" s="22"/>
    </row>
    <row r="7" spans="1:6" x14ac:dyDescent="0.2">
      <c r="A7" s="114"/>
      <c r="B7" s="115"/>
      <c r="C7" s="22"/>
      <c r="D7" s="22"/>
    </row>
    <row r="8" spans="1:6" x14ac:dyDescent="0.2">
      <c r="A8" s="114"/>
      <c r="B8" s="115"/>
      <c r="C8" s="22"/>
      <c r="D8" s="22"/>
    </row>
    <row r="9" spans="1:6" x14ac:dyDescent="0.2">
      <c r="A9" s="26"/>
      <c r="B9" s="26"/>
      <c r="C9" s="27"/>
      <c r="D9" s="27"/>
    </row>
    <row r="10" spans="1:6" x14ac:dyDescent="0.2">
      <c r="A10" s="26"/>
      <c r="B10" s="26"/>
      <c r="C10" s="48"/>
    </row>
    <row r="12" spans="1:6" s="50" customFormat="1" ht="25.5" customHeight="1" x14ac:dyDescent="0.2">
      <c r="A12" s="49" t="s">
        <v>31</v>
      </c>
      <c r="B12" s="49" t="s">
        <v>32</v>
      </c>
      <c r="C12" s="49" t="s">
        <v>33</v>
      </c>
      <c r="D12" s="49"/>
      <c r="E12" s="49"/>
      <c r="F12" s="49"/>
    </row>
    <row r="13" spans="1:6" x14ac:dyDescent="0.2">
      <c r="A13" s="29"/>
      <c r="B13" s="30"/>
      <c r="C13" s="30"/>
      <c r="D13" s="30"/>
      <c r="E13" s="22"/>
      <c r="F13" s="22"/>
    </row>
    <row r="14" spans="1:6" x14ac:dyDescent="0.2">
      <c r="A14" s="29"/>
      <c r="B14" s="30"/>
      <c r="C14" s="30"/>
      <c r="D14" s="30"/>
      <c r="E14" s="22"/>
      <c r="F14" s="22"/>
    </row>
    <row r="15" spans="1:6" x14ac:dyDescent="0.2">
      <c r="A15" s="29"/>
      <c r="B15" s="30"/>
      <c r="C15" s="30"/>
      <c r="D15" s="30"/>
      <c r="E15" s="22"/>
      <c r="F15" s="22"/>
    </row>
    <row r="16" spans="1:6" x14ac:dyDescent="0.2">
      <c r="A16" s="29"/>
      <c r="B16" s="30"/>
      <c r="C16" s="30"/>
      <c r="D16" s="30"/>
      <c r="E16" s="22"/>
      <c r="F16" s="22"/>
    </row>
    <row r="17" spans="1:6" x14ac:dyDescent="0.2">
      <c r="A17" s="29"/>
      <c r="B17" s="30"/>
      <c r="C17" s="30"/>
      <c r="D17" s="30"/>
      <c r="E17" s="22"/>
      <c r="F17" s="22"/>
    </row>
    <row r="18" spans="1:6" x14ac:dyDescent="0.2">
      <c r="A18" s="29"/>
      <c r="B18" s="30"/>
      <c r="C18" s="30"/>
      <c r="D18" s="30"/>
      <c r="E18" s="22"/>
      <c r="F18" s="22"/>
    </row>
    <row r="19" spans="1:6" x14ac:dyDescent="0.2">
      <c r="A19" s="29"/>
      <c r="B19" s="30"/>
      <c r="C19" s="30"/>
      <c r="D19" s="30"/>
      <c r="E19" s="22"/>
      <c r="F19" s="22"/>
    </row>
    <row r="20" spans="1:6" x14ac:dyDescent="0.2">
      <c r="A20" s="29"/>
      <c r="B20" s="30"/>
      <c r="C20" s="30"/>
      <c r="D20" s="30"/>
      <c r="E20" s="22"/>
      <c r="F20" s="22"/>
    </row>
    <row r="21" spans="1:6" x14ac:dyDescent="0.2">
      <c r="A21" s="29"/>
      <c r="B21" s="30"/>
      <c r="C21" s="30"/>
      <c r="D21" s="30"/>
      <c r="E21" s="22"/>
      <c r="F21" s="22"/>
    </row>
    <row r="22" spans="1:6" x14ac:dyDescent="0.2">
      <c r="A22" s="29"/>
      <c r="B22" s="30"/>
      <c r="C22" s="30"/>
      <c r="D22" s="30"/>
      <c r="E22" s="22"/>
      <c r="F22" s="22"/>
    </row>
    <row r="23" spans="1:6" x14ac:dyDescent="0.2">
      <c r="A23" s="29"/>
      <c r="B23" s="30"/>
      <c r="C23" s="30"/>
      <c r="D23" s="30"/>
      <c r="E23" s="22"/>
      <c r="F23" s="22"/>
    </row>
  </sheetData>
  <mergeCells count="6">
    <mergeCell ref="A3:B3"/>
    <mergeCell ref="A8:B8"/>
    <mergeCell ref="A4:B4"/>
    <mergeCell ref="A5:B5"/>
    <mergeCell ref="A6:B6"/>
    <mergeCell ref="A7:B7"/>
  </mergeCells>
  <phoneticPr fontId="5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26"/>
  <sheetViews>
    <sheetView workbookViewId="0"/>
  </sheetViews>
  <sheetFormatPr baseColWidth="10" defaultColWidth="14.7109375" defaultRowHeight="12.75" customHeight="1" x14ac:dyDescent="0.2"/>
  <cols>
    <col min="1" max="16384" width="14.7109375" style="14"/>
  </cols>
  <sheetData>
    <row r="1" spans="1:6" ht="12.75" customHeight="1" x14ac:dyDescent="0.2">
      <c r="A1" s="13"/>
      <c r="B1" s="13"/>
      <c r="C1" s="13"/>
      <c r="D1" s="13"/>
      <c r="E1" s="13"/>
      <c r="F1" s="13"/>
    </row>
    <row r="2" spans="1:6" ht="12.75" customHeight="1" x14ac:dyDescent="0.2">
      <c r="A2" s="15"/>
      <c r="B2" s="13"/>
      <c r="C2" s="13"/>
      <c r="D2" s="15"/>
      <c r="E2" s="13"/>
    </row>
    <row r="3" spans="1:6" ht="12.75" customHeight="1" x14ac:dyDescent="0.2">
      <c r="A3" s="16" t="s">
        <v>26</v>
      </c>
      <c r="B3" s="17"/>
      <c r="D3" s="13"/>
    </row>
    <row r="4" spans="1:6" ht="12.75" customHeight="1" x14ac:dyDescent="0.2">
      <c r="A4" s="16" t="s">
        <v>27</v>
      </c>
      <c r="B4" s="17"/>
      <c r="D4" s="13"/>
    </row>
    <row r="5" spans="1:6" ht="12.75" customHeight="1" x14ac:dyDescent="0.2">
      <c r="A5" s="18"/>
      <c r="B5" s="18"/>
      <c r="C5" s="18"/>
      <c r="D5" s="13"/>
      <c r="E5" s="13"/>
      <c r="F5" s="13"/>
    </row>
    <row r="6" spans="1:6" ht="12.75" customHeight="1" x14ac:dyDescent="0.2">
      <c r="A6" s="19"/>
      <c r="B6" s="20"/>
      <c r="C6" s="21"/>
      <c r="D6" s="21"/>
      <c r="E6" s="13"/>
      <c r="F6" s="13"/>
    </row>
    <row r="7" spans="1:6" ht="12.75" customHeight="1" x14ac:dyDescent="0.2">
      <c r="A7" s="119" t="s">
        <v>78</v>
      </c>
      <c r="B7" s="120"/>
      <c r="C7" s="22"/>
      <c r="D7" s="22"/>
      <c r="E7" s="13"/>
      <c r="F7" s="13"/>
    </row>
    <row r="8" spans="1:6" ht="12.75" customHeight="1" x14ac:dyDescent="0.2">
      <c r="A8" s="119" t="s">
        <v>79</v>
      </c>
      <c r="B8" s="120"/>
      <c r="C8" s="22"/>
      <c r="D8" s="22"/>
      <c r="E8" s="13"/>
      <c r="F8" s="13"/>
    </row>
    <row r="9" spans="1:6" s="23" customFormat="1" ht="12.75" customHeight="1" x14ac:dyDescent="0.2">
      <c r="A9" s="118"/>
      <c r="B9" s="118"/>
      <c r="C9" s="22"/>
      <c r="D9" s="22"/>
      <c r="E9" s="13"/>
      <c r="F9" s="13"/>
    </row>
    <row r="10" spans="1:6" s="24" customFormat="1" ht="12.75" customHeight="1" x14ac:dyDescent="0.2">
      <c r="A10" s="106" t="s">
        <v>28</v>
      </c>
      <c r="B10" s="107"/>
      <c r="C10" s="22"/>
      <c r="D10" s="22"/>
      <c r="E10" s="13"/>
      <c r="F10" s="13"/>
    </row>
    <row r="11" spans="1:6" s="23" customFormat="1" ht="12.75" customHeight="1" x14ac:dyDescent="0.2">
      <c r="A11" s="118"/>
      <c r="B11" s="118"/>
      <c r="C11" s="25"/>
      <c r="D11" s="25"/>
      <c r="E11" s="13"/>
      <c r="F11" s="13"/>
    </row>
    <row r="12" spans="1:6" s="18" customFormat="1" ht="12.75" customHeight="1" x14ac:dyDescent="0.2">
      <c r="A12" s="26"/>
      <c r="B12" s="27"/>
      <c r="C12" s="27"/>
      <c r="D12" s="27"/>
      <c r="E12" s="13"/>
      <c r="F12" s="13"/>
    </row>
    <row r="13" spans="1:6" ht="12.75" customHeight="1" x14ac:dyDescent="0.2">
      <c r="A13"/>
      <c r="B13"/>
      <c r="C13"/>
      <c r="D13"/>
      <c r="E13"/>
      <c r="F13"/>
    </row>
    <row r="14" spans="1:6" s="28" customFormat="1" ht="12.75" customHeight="1" x14ac:dyDescent="0.2">
      <c r="A14" s="26"/>
      <c r="B14" s="27"/>
      <c r="C14" s="27"/>
      <c r="D14" s="27"/>
      <c r="E14" s="13"/>
      <c r="F14" s="13"/>
    </row>
    <row r="15" spans="1:6" ht="25.5" customHeight="1" x14ac:dyDescent="0.2">
      <c r="A15" s="99" t="s">
        <v>80</v>
      </c>
      <c r="B15" s="49" t="s">
        <v>32</v>
      </c>
      <c r="C15" s="49" t="s">
        <v>33</v>
      </c>
      <c r="D15" s="49"/>
      <c r="E15" s="49"/>
      <c r="F15" s="49"/>
    </row>
    <row r="16" spans="1:6" ht="12.75" customHeight="1" x14ac:dyDescent="0.2">
      <c r="A16" s="29"/>
      <c r="B16" s="30"/>
      <c r="C16" s="30"/>
      <c r="D16" s="30"/>
      <c r="E16" s="30"/>
      <c r="F16" s="30"/>
    </row>
    <row r="17" spans="1:6" ht="12.75" customHeight="1" x14ac:dyDescent="0.2">
      <c r="A17" s="29"/>
      <c r="B17" s="30"/>
      <c r="C17" s="30"/>
      <c r="D17" s="30"/>
      <c r="E17" s="30"/>
      <c r="F17" s="30"/>
    </row>
    <row r="18" spans="1:6" ht="12.75" customHeight="1" x14ac:dyDescent="0.2">
      <c r="A18" s="29"/>
      <c r="B18" s="30"/>
      <c r="C18" s="30"/>
      <c r="D18" s="30"/>
      <c r="E18" s="30"/>
      <c r="F18" s="30"/>
    </row>
    <row r="19" spans="1:6" ht="12.75" customHeight="1" x14ac:dyDescent="0.2">
      <c r="A19" s="29"/>
      <c r="B19" s="30"/>
      <c r="C19" s="30"/>
      <c r="D19" s="30"/>
      <c r="E19" s="30"/>
      <c r="F19" s="30"/>
    </row>
    <row r="20" spans="1:6" ht="12.75" customHeight="1" x14ac:dyDescent="0.2">
      <c r="A20" s="29"/>
      <c r="B20" s="30"/>
      <c r="C20" s="30"/>
      <c r="D20" s="30"/>
      <c r="E20" s="30"/>
      <c r="F20" s="30"/>
    </row>
    <row r="21" spans="1:6" ht="12.75" customHeight="1" x14ac:dyDescent="0.2">
      <c r="A21" s="29"/>
      <c r="B21" s="30"/>
      <c r="C21" s="30"/>
      <c r="D21" s="30"/>
      <c r="E21" s="30"/>
      <c r="F21" s="30"/>
    </row>
    <row r="22" spans="1:6" ht="12.75" customHeight="1" x14ac:dyDescent="0.2">
      <c r="A22" s="29"/>
      <c r="B22" s="30"/>
      <c r="C22" s="30"/>
      <c r="D22" s="30"/>
      <c r="E22" s="30"/>
      <c r="F22" s="30"/>
    </row>
    <row r="23" spans="1:6" ht="12.75" customHeight="1" x14ac:dyDescent="0.2">
      <c r="A23" s="29"/>
      <c r="B23" s="30"/>
      <c r="C23" s="30"/>
      <c r="D23" s="30"/>
      <c r="E23" s="30"/>
      <c r="F23" s="30"/>
    </row>
    <row r="24" spans="1:6" ht="12.75" customHeight="1" x14ac:dyDescent="0.2">
      <c r="A24" s="29"/>
      <c r="B24" s="30"/>
      <c r="C24" s="30"/>
      <c r="D24" s="30"/>
      <c r="E24" s="30"/>
      <c r="F24" s="30"/>
    </row>
    <row r="25" spans="1:6" ht="12.75" customHeight="1" x14ac:dyDescent="0.2">
      <c r="A25" s="29"/>
      <c r="B25" s="30"/>
      <c r="C25" s="30"/>
      <c r="D25" s="30"/>
      <c r="E25" s="30"/>
      <c r="F25" s="30"/>
    </row>
    <row r="26" spans="1:6" ht="12.75" customHeight="1" x14ac:dyDescent="0.2">
      <c r="A26" s="29"/>
      <c r="B26" s="30"/>
      <c r="C26" s="30"/>
      <c r="D26" s="30"/>
      <c r="E26" s="30"/>
      <c r="F26" s="30"/>
    </row>
  </sheetData>
  <mergeCells count="5">
    <mergeCell ref="A11:B11"/>
    <mergeCell ref="A7:B7"/>
    <mergeCell ref="A8:B8"/>
    <mergeCell ref="A10:B10"/>
    <mergeCell ref="A9:B9"/>
  </mergeCells>
  <phoneticPr fontId="5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3:F21"/>
  <sheetViews>
    <sheetView workbookViewId="0"/>
  </sheetViews>
  <sheetFormatPr baseColWidth="10" defaultRowHeight="12.75" x14ac:dyDescent="0.2"/>
  <cols>
    <col min="1" max="1" width="14.7109375" style="31" customWidth="1"/>
    <col min="2" max="12" width="14.7109375" customWidth="1"/>
  </cols>
  <sheetData>
    <row r="3" spans="1:6" s="38" customFormat="1" x14ac:dyDescent="0.2">
      <c r="A3" s="108" t="s">
        <v>36</v>
      </c>
      <c r="B3" s="109"/>
      <c r="C3" s="40"/>
      <c r="D3"/>
    </row>
    <row r="4" spans="1:6" x14ac:dyDescent="0.2">
      <c r="A4" s="106" t="s">
        <v>37</v>
      </c>
      <c r="B4" s="107"/>
      <c r="C4" s="40"/>
    </row>
    <row r="5" spans="1:6" x14ac:dyDescent="0.2">
      <c r="A5" s="106" t="s">
        <v>34</v>
      </c>
      <c r="B5" s="107"/>
      <c r="C5" s="46"/>
    </row>
    <row r="6" spans="1:6" x14ac:dyDescent="0.2">
      <c r="A6" s="106"/>
      <c r="B6" s="107"/>
      <c r="C6" s="46"/>
    </row>
    <row r="7" spans="1:6" x14ac:dyDescent="0.2">
      <c r="A7" s="106"/>
      <c r="B7" s="107"/>
      <c r="C7" s="46"/>
    </row>
    <row r="8" spans="1:6" x14ac:dyDescent="0.2">
      <c r="A8" s="35"/>
      <c r="B8" s="35"/>
      <c r="C8" s="45"/>
    </row>
    <row r="10" spans="1:6" s="44" customFormat="1" ht="25.5" customHeight="1" x14ac:dyDescent="0.2">
      <c r="A10" s="43" t="s">
        <v>31</v>
      </c>
      <c r="B10" s="43" t="s">
        <v>32</v>
      </c>
      <c r="C10" s="43" t="s">
        <v>35</v>
      </c>
      <c r="D10" s="43"/>
      <c r="E10" s="43"/>
      <c r="F10" s="43"/>
    </row>
    <row r="11" spans="1:6" x14ac:dyDescent="0.2">
      <c r="A11" s="36"/>
      <c r="B11" s="34"/>
      <c r="C11" s="34"/>
      <c r="D11" s="34"/>
      <c r="E11" s="37"/>
      <c r="F11" s="37"/>
    </row>
    <row r="12" spans="1:6" x14ac:dyDescent="0.2">
      <c r="A12" s="36"/>
      <c r="B12" s="34"/>
      <c r="C12" s="34"/>
      <c r="D12" s="34"/>
      <c r="E12" s="37"/>
      <c r="F12" s="37"/>
    </row>
    <row r="13" spans="1:6" x14ac:dyDescent="0.2">
      <c r="A13" s="36"/>
      <c r="B13" s="34"/>
      <c r="C13" s="34"/>
      <c r="D13" s="34"/>
      <c r="E13" s="37"/>
      <c r="F13" s="37"/>
    </row>
    <row r="14" spans="1:6" x14ac:dyDescent="0.2">
      <c r="A14" s="36"/>
      <c r="B14" s="34"/>
      <c r="C14" s="34"/>
      <c r="D14" s="34"/>
      <c r="E14" s="37"/>
      <c r="F14" s="37"/>
    </row>
    <row r="15" spans="1:6" x14ac:dyDescent="0.2">
      <c r="A15" s="36"/>
      <c r="B15" s="34"/>
      <c r="C15" s="34"/>
      <c r="D15" s="34"/>
      <c r="E15" s="37"/>
      <c r="F15" s="37"/>
    </row>
    <row r="16" spans="1:6" x14ac:dyDescent="0.2">
      <c r="A16" s="36"/>
      <c r="B16" s="34"/>
      <c r="C16" s="34"/>
      <c r="D16" s="34"/>
      <c r="E16" s="37"/>
      <c r="F16" s="37"/>
    </row>
    <row r="17" spans="1:6" x14ac:dyDescent="0.2">
      <c r="A17" s="36"/>
      <c r="B17" s="34"/>
      <c r="C17" s="34"/>
      <c r="D17" s="34"/>
      <c r="E17" s="37"/>
      <c r="F17" s="37"/>
    </row>
    <row r="18" spans="1:6" x14ac:dyDescent="0.2">
      <c r="A18" s="36"/>
      <c r="B18" s="34"/>
      <c r="C18" s="34"/>
      <c r="D18" s="34"/>
      <c r="E18" s="37"/>
      <c r="F18" s="37"/>
    </row>
    <row r="19" spans="1:6" x14ac:dyDescent="0.2">
      <c r="A19" s="36"/>
      <c r="B19" s="34"/>
      <c r="C19" s="34"/>
      <c r="D19" s="34"/>
      <c r="E19" s="37"/>
      <c r="F19" s="37"/>
    </row>
    <row r="20" spans="1:6" x14ac:dyDescent="0.2">
      <c r="A20" s="36"/>
      <c r="B20" s="34"/>
      <c r="C20" s="34"/>
      <c r="D20" s="34"/>
      <c r="E20" s="37"/>
      <c r="F20" s="37"/>
    </row>
    <row r="21" spans="1:6" x14ac:dyDescent="0.2">
      <c r="A21" s="36"/>
      <c r="B21" s="34"/>
      <c r="C21" s="34"/>
      <c r="D21" s="34"/>
      <c r="E21" s="37"/>
      <c r="F21" s="37"/>
    </row>
  </sheetData>
  <mergeCells count="5">
    <mergeCell ref="A7:B7"/>
    <mergeCell ref="A3:B3"/>
    <mergeCell ref="A4:B4"/>
    <mergeCell ref="A5:B5"/>
    <mergeCell ref="A6:B6"/>
  </mergeCells>
  <phoneticPr fontId="5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E27"/>
  <sheetViews>
    <sheetView workbookViewId="0"/>
  </sheetViews>
  <sheetFormatPr baseColWidth="10" defaultColWidth="10.7109375" defaultRowHeight="12.75" customHeight="1" x14ac:dyDescent="0.2"/>
  <cols>
    <col min="1" max="5" width="14.7109375" style="14" customWidth="1"/>
    <col min="6" max="14" width="11.42578125" style="14" customWidth="1"/>
    <col min="15" max="16384" width="10.7109375" style="14"/>
  </cols>
  <sheetData>
    <row r="1" spans="1:5" ht="12.75" customHeight="1" x14ac:dyDescent="0.2">
      <c r="A1" s="67"/>
      <c r="B1" s="67"/>
      <c r="C1" s="67"/>
      <c r="D1" s="67"/>
      <c r="E1" s="67"/>
    </row>
    <row r="2" spans="1:5" ht="12.75" customHeight="1" x14ac:dyDescent="0.2">
      <c r="A2" s="67"/>
      <c r="B2" s="67"/>
      <c r="C2" s="67"/>
      <c r="D2" s="67"/>
      <c r="E2" s="67"/>
    </row>
    <row r="3" spans="1:5" ht="12.75" customHeight="1" x14ac:dyDescent="0.2">
      <c r="A3" s="16" t="s">
        <v>26</v>
      </c>
      <c r="B3" s="17"/>
      <c r="C3" s="67"/>
      <c r="D3" s="67"/>
      <c r="E3" s="67"/>
    </row>
    <row r="4" spans="1:5" ht="12.75" customHeight="1" x14ac:dyDescent="0.2">
      <c r="A4" s="16" t="s">
        <v>27</v>
      </c>
      <c r="B4" s="17"/>
      <c r="C4" s="67"/>
      <c r="D4" s="67"/>
      <c r="E4" s="67"/>
    </row>
    <row r="5" spans="1:5" ht="12.75" customHeight="1" x14ac:dyDescent="0.2">
      <c r="A5" s="16" t="s">
        <v>34</v>
      </c>
      <c r="B5" s="17"/>
      <c r="C5" s="67"/>
      <c r="D5" s="67"/>
      <c r="E5" s="67"/>
    </row>
    <row r="6" spans="1:5" ht="12.75" customHeight="1" x14ac:dyDescent="0.2">
      <c r="A6" s="68"/>
      <c r="B6" s="67"/>
      <c r="C6" s="67"/>
      <c r="D6" s="67"/>
      <c r="E6" s="67"/>
    </row>
    <row r="7" spans="1:5" ht="12.75" customHeight="1" x14ac:dyDescent="0.2">
      <c r="A7" s="69"/>
      <c r="B7" s="70"/>
      <c r="C7" s="71"/>
      <c r="D7" s="71"/>
      <c r="E7" s="71"/>
    </row>
    <row r="8" spans="1:5" ht="12.75" customHeight="1" x14ac:dyDescent="0.2">
      <c r="A8" s="121" t="s">
        <v>28</v>
      </c>
      <c r="B8" s="123"/>
      <c r="C8" s="72"/>
      <c r="D8" s="72"/>
      <c r="E8" s="73"/>
    </row>
    <row r="9" spans="1:5" s="74" customFormat="1" ht="12.75" customHeight="1" x14ac:dyDescent="0.2">
      <c r="A9" s="124" t="s">
        <v>29</v>
      </c>
      <c r="B9" s="123"/>
      <c r="C9" s="72"/>
      <c r="D9" s="72"/>
      <c r="E9" s="73"/>
    </row>
    <row r="10" spans="1:5" s="75" customFormat="1" ht="12.75" customHeight="1" x14ac:dyDescent="0.2">
      <c r="A10" s="124" t="s">
        <v>30</v>
      </c>
      <c r="B10" s="123"/>
      <c r="C10" s="72"/>
      <c r="D10" s="72"/>
      <c r="E10" s="73"/>
    </row>
    <row r="11" spans="1:5" s="75" customFormat="1" ht="12.75" customHeight="1" x14ac:dyDescent="0.2">
      <c r="A11" s="121" t="s">
        <v>38</v>
      </c>
      <c r="B11" s="123"/>
      <c r="C11" s="72"/>
      <c r="D11" s="72"/>
      <c r="E11" s="73"/>
    </row>
    <row r="12" spans="1:5" s="74" customFormat="1" ht="12.75" customHeight="1" x14ac:dyDescent="0.2">
      <c r="A12" s="121"/>
      <c r="B12" s="123"/>
      <c r="C12" s="76"/>
      <c r="D12" s="76"/>
      <c r="E12" s="73"/>
    </row>
    <row r="13" spans="1:5" ht="12.75" customHeight="1" x14ac:dyDescent="0.2">
      <c r="A13" s="77"/>
      <c r="B13" s="78"/>
      <c r="C13" s="79"/>
      <c r="D13" s="78"/>
      <c r="E13" s="80"/>
    </row>
    <row r="14" spans="1:5" s="28" customFormat="1" ht="12.75" customHeight="1" x14ac:dyDescent="0.2">
      <c r="A14" s="121"/>
      <c r="B14" s="122"/>
      <c r="C14" s="122"/>
      <c r="D14" s="123"/>
      <c r="E14" s="73"/>
    </row>
    <row r="15" spans="1:5" ht="12.75" customHeight="1" x14ac:dyDescent="0.2">
      <c r="A15" s="68"/>
      <c r="B15" s="67"/>
      <c r="C15" s="67"/>
      <c r="D15" s="67"/>
      <c r="E15" s="67"/>
    </row>
    <row r="16" spans="1:5" ht="25.5" customHeight="1" x14ac:dyDescent="0.2">
      <c r="A16" s="81" t="s">
        <v>31</v>
      </c>
      <c r="B16" s="81" t="s">
        <v>32</v>
      </c>
      <c r="C16" s="81" t="s">
        <v>33</v>
      </c>
      <c r="D16" s="81"/>
      <c r="E16" s="81"/>
    </row>
    <row r="17" spans="1:5" ht="12.75" customHeight="1" x14ac:dyDescent="0.2">
      <c r="A17" s="82"/>
      <c r="B17" s="83"/>
      <c r="C17" s="83"/>
      <c r="D17" s="83"/>
      <c r="E17" s="83"/>
    </row>
    <row r="18" spans="1:5" ht="12.75" customHeight="1" x14ac:dyDescent="0.2">
      <c r="A18" s="82"/>
      <c r="B18" s="83"/>
      <c r="C18" s="83"/>
      <c r="D18" s="83"/>
      <c r="E18" s="83"/>
    </row>
    <row r="19" spans="1:5" ht="12.75" customHeight="1" x14ac:dyDescent="0.2">
      <c r="A19" s="82"/>
      <c r="B19" s="83"/>
      <c r="C19" s="83"/>
      <c r="D19" s="83"/>
      <c r="E19" s="83"/>
    </row>
    <row r="20" spans="1:5" ht="12.75" customHeight="1" x14ac:dyDescent="0.2">
      <c r="A20" s="82"/>
      <c r="B20" s="83"/>
      <c r="C20" s="83"/>
      <c r="D20" s="83"/>
      <c r="E20" s="83"/>
    </row>
    <row r="21" spans="1:5" ht="12.75" customHeight="1" x14ac:dyDescent="0.2">
      <c r="A21" s="82"/>
      <c r="B21" s="83"/>
      <c r="C21" s="83"/>
      <c r="D21" s="83"/>
      <c r="E21" s="83"/>
    </row>
    <row r="22" spans="1:5" ht="12.75" customHeight="1" x14ac:dyDescent="0.2">
      <c r="A22" s="82"/>
      <c r="B22" s="83"/>
      <c r="C22" s="83"/>
      <c r="D22" s="83"/>
      <c r="E22" s="83"/>
    </row>
    <row r="23" spans="1:5" ht="12.75" customHeight="1" x14ac:dyDescent="0.2">
      <c r="A23" s="82"/>
      <c r="B23" s="83"/>
      <c r="C23" s="83"/>
      <c r="D23" s="83"/>
      <c r="E23" s="83"/>
    </row>
    <row r="24" spans="1:5" ht="12.75" customHeight="1" x14ac:dyDescent="0.2">
      <c r="A24" s="82"/>
      <c r="B24" s="83"/>
      <c r="C24" s="83"/>
      <c r="D24" s="83"/>
      <c r="E24" s="83"/>
    </row>
    <row r="25" spans="1:5" ht="12.75" customHeight="1" x14ac:dyDescent="0.2">
      <c r="A25" s="82"/>
      <c r="B25" s="83"/>
      <c r="C25" s="83"/>
      <c r="D25" s="83"/>
      <c r="E25" s="83"/>
    </row>
    <row r="26" spans="1:5" ht="12.75" customHeight="1" x14ac:dyDescent="0.2">
      <c r="A26" s="82"/>
      <c r="B26" s="83"/>
      <c r="C26" s="83"/>
      <c r="D26" s="83"/>
      <c r="E26" s="83"/>
    </row>
    <row r="27" spans="1:5" ht="12.75" customHeight="1" x14ac:dyDescent="0.2">
      <c r="A27" s="82"/>
      <c r="B27" s="83"/>
      <c r="C27" s="83"/>
      <c r="D27" s="83"/>
      <c r="E27" s="83"/>
    </row>
  </sheetData>
  <mergeCells count="6">
    <mergeCell ref="A14:D14"/>
    <mergeCell ref="A8:B8"/>
    <mergeCell ref="A9:B9"/>
    <mergeCell ref="A10:B10"/>
    <mergeCell ref="A12:B12"/>
    <mergeCell ref="A11:B1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Start</vt:lpstr>
      <vt:lpstr>PLZ</vt:lpstr>
      <vt:lpstr>Stamm</vt:lpstr>
      <vt:lpstr>C3</vt:lpstr>
      <vt:lpstr>D4</vt:lpstr>
      <vt:lpstr>E2</vt:lpstr>
      <vt:lpstr>H1</vt:lpstr>
      <vt:lpstr>K1</vt:lpstr>
      <vt:lpstr>L2</vt:lpstr>
      <vt:lpstr>M2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1900-12-31T23:00:00Z</cp:lastPrinted>
  <dcterms:created xsi:type="dcterms:W3CDTF">1900-12-31T23:00:00Z</dcterms:created>
  <dcterms:modified xsi:type="dcterms:W3CDTF">2013-02-28T15:01:48Z</dcterms:modified>
</cp:coreProperties>
</file>